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195" windowWidth="9435" windowHeight="4425"/>
  </bookViews>
  <sheets>
    <sheet name="Arkusz1" sheetId="13" r:id="rId1"/>
  </sheets>
  <calcPr calcId="125725"/>
</workbook>
</file>

<file path=xl/calcChain.xml><?xml version="1.0" encoding="utf-8"?>
<calcChain xmlns="http://schemas.openxmlformats.org/spreadsheetml/2006/main">
  <c r="M57" i="13"/>
  <c r="M58"/>
  <c r="M59"/>
  <c r="M60"/>
  <c r="M61"/>
  <c r="K57"/>
  <c r="K58"/>
  <c r="K59"/>
  <c r="K60"/>
  <c r="K61"/>
  <c r="M50"/>
  <c r="M53"/>
  <c r="M55"/>
  <c r="K50"/>
  <c r="K51"/>
  <c r="M51" s="1"/>
  <c r="K52"/>
  <c r="M52" s="1"/>
  <c r="K53"/>
  <c r="K54"/>
  <c r="M54" s="1"/>
  <c r="K55"/>
  <c r="K56"/>
  <c r="M56" s="1"/>
  <c r="K69"/>
  <c r="M69" s="1"/>
  <c r="K66"/>
  <c r="M66" s="1"/>
  <c r="M37"/>
  <c r="M39"/>
  <c r="K37"/>
  <c r="K38"/>
  <c r="M38" s="1"/>
  <c r="K39"/>
  <c r="K40"/>
  <c r="M40" s="1"/>
  <c r="K41"/>
  <c r="M41" s="1"/>
  <c r="K29"/>
  <c r="M29" s="1"/>
  <c r="K26"/>
  <c r="M26" s="1"/>
  <c r="M22"/>
  <c r="M23"/>
  <c r="M25"/>
  <c r="K22"/>
  <c r="K23"/>
  <c r="K24"/>
  <c r="M24" s="1"/>
  <c r="K25"/>
  <c r="E36" l="1"/>
  <c r="H36" s="1"/>
  <c r="K36"/>
  <c r="K67"/>
  <c r="M67" s="1"/>
  <c r="E67"/>
  <c r="H67" s="1"/>
  <c r="K49"/>
  <c r="M49" s="1"/>
  <c r="E49"/>
  <c r="H49" s="1"/>
  <c r="G36" l="1"/>
  <c r="M36"/>
  <c r="G67"/>
  <c r="G49"/>
  <c r="K11" l="1"/>
  <c r="M11" s="1"/>
  <c r="E11"/>
  <c r="H11" s="1"/>
  <c r="G11" l="1"/>
  <c r="K72"/>
  <c r="E72"/>
  <c r="H72" s="1"/>
  <c r="K71"/>
  <c r="M71" s="1"/>
  <c r="E71"/>
  <c r="H71" s="1"/>
  <c r="K70"/>
  <c r="E70"/>
  <c r="H70" s="1"/>
  <c r="K68"/>
  <c r="E68"/>
  <c r="H68" s="1"/>
  <c r="K65"/>
  <c r="E65"/>
  <c r="H65" s="1"/>
  <c r="K42"/>
  <c r="M42" s="1"/>
  <c r="E42"/>
  <c r="H42" s="1"/>
  <c r="E40"/>
  <c r="H40" s="1"/>
  <c r="E39"/>
  <c r="H39" s="1"/>
  <c r="K35"/>
  <c r="M35" s="1"/>
  <c r="E35"/>
  <c r="H35" s="1"/>
  <c r="K12"/>
  <c r="M12" s="1"/>
  <c r="E12"/>
  <c r="H12" s="1"/>
  <c r="K16"/>
  <c r="E16"/>
  <c r="H16" s="1"/>
  <c r="K15"/>
  <c r="M15" s="1"/>
  <c r="E15"/>
  <c r="H15" s="1"/>
  <c r="K14"/>
  <c r="M14" s="1"/>
  <c r="E14"/>
  <c r="H14" s="1"/>
  <c r="K13"/>
  <c r="M13" s="1"/>
  <c r="E13"/>
  <c r="H13" s="1"/>
  <c r="K10"/>
  <c r="M10" s="1"/>
  <c r="E10"/>
  <c r="H10" s="1"/>
  <c r="E59"/>
  <c r="H59" s="1"/>
  <c r="E58"/>
  <c r="H58" s="1"/>
  <c r="E55"/>
  <c r="H55" s="1"/>
  <c r="E54"/>
  <c r="H54" s="1"/>
  <c r="E51"/>
  <c r="H51" s="1"/>
  <c r="K48"/>
  <c r="E48"/>
  <c r="H48" s="1"/>
  <c r="E23"/>
  <c r="H23" s="1"/>
  <c r="E25"/>
  <c r="H25" s="1"/>
  <c r="E27"/>
  <c r="H27" s="1"/>
  <c r="K27"/>
  <c r="M27" s="1"/>
  <c r="E28"/>
  <c r="H28" s="1"/>
  <c r="K28"/>
  <c r="M28" s="1"/>
  <c r="E30"/>
  <c r="H30" s="1"/>
  <c r="K30"/>
  <c r="M30" s="1"/>
  <c r="E21"/>
  <c r="H21" s="1"/>
  <c r="K21"/>
  <c r="G27" l="1"/>
  <c r="G30"/>
  <c r="G28"/>
  <c r="G25"/>
  <c r="G55"/>
  <c r="G10"/>
  <c r="G70"/>
  <c r="G68"/>
  <c r="G39"/>
  <c r="G59"/>
  <c r="H31"/>
  <c r="G13"/>
  <c r="G42"/>
  <c r="G16"/>
  <c r="G12"/>
  <c r="K31"/>
  <c r="G15"/>
  <c r="G40"/>
  <c r="K43"/>
  <c r="K73"/>
  <c r="M16"/>
  <c r="M17" s="1"/>
  <c r="G14"/>
  <c r="G54"/>
  <c r="G48"/>
  <c r="G72"/>
  <c r="H17"/>
  <c r="G71"/>
  <c r="H43"/>
  <c r="G51"/>
  <c r="H73"/>
  <c r="H62"/>
  <c r="K62"/>
  <c r="M68"/>
  <c r="M65"/>
  <c r="G21"/>
  <c r="M48"/>
  <c r="M70"/>
  <c r="G35"/>
  <c r="G65"/>
  <c r="M21"/>
  <c r="G58"/>
  <c r="K17"/>
  <c r="G23"/>
  <c r="M72"/>
  <c r="G62" l="1"/>
  <c r="M43"/>
  <c r="G43"/>
  <c r="G31"/>
  <c r="M62"/>
  <c r="G17"/>
  <c r="M73"/>
  <c r="G73"/>
  <c r="M31"/>
</calcChain>
</file>

<file path=xl/sharedStrings.xml><?xml version="1.0" encoding="utf-8"?>
<sst xmlns="http://schemas.openxmlformats.org/spreadsheetml/2006/main" count="121" uniqueCount="66">
  <si>
    <t>LP.</t>
  </si>
  <si>
    <t xml:space="preserve">ILOŚĆ </t>
  </si>
  <si>
    <t>VAT</t>
  </si>
  <si>
    <t>WARTOŚĆ BRUTTO</t>
  </si>
  <si>
    <t>CENA</t>
  </si>
  <si>
    <t>RABAT</t>
  </si>
  <si>
    <t>CENA ZAKUPU</t>
  </si>
  <si>
    <t>MARŻA %</t>
  </si>
  <si>
    <t>WARTOŚĆ MARŻY</t>
  </si>
  <si>
    <t>CENA JEDN. NETTO</t>
  </si>
  <si>
    <t>WARTOŚĆ NETTO</t>
  </si>
  <si>
    <t>NAZWA / SYMBOL  [WYM.: szer./gł./wys.]</t>
  </si>
  <si>
    <t>WARTOŚĆ ZAKUP</t>
  </si>
  <si>
    <t>POKÓJ NR 1</t>
  </si>
  <si>
    <t>STÓŁ KONFERENCYJNY                                                                     160X80X75 CM</t>
  </si>
  <si>
    <t>POKÓJ  NR 2</t>
  </si>
  <si>
    <t>POKÓJ NR 4</t>
  </si>
  <si>
    <t>POKÓJ NR  6</t>
  </si>
  <si>
    <t>BIURKO NAROŻNE , CAŁE Z PŁYTY, BLENDA OSŁANIAJĄCA Z PŁYTY
180/70X140/60X75 CM
+PRZELOTKA KABLOWA</t>
  </si>
  <si>
    <t>SALA OBSŁUGI INTERESANTÓW</t>
  </si>
  <si>
    <t>BIURKO NAROŻNE, CAŁE Z PŁYTY, BLENDA OSŁANIAJĄCA Z PŁYTY
180/70X120/60X75 CM
+PRZELOTKA KABLOWA</t>
  </si>
  <si>
    <t>KONTENER DOSTAWNY  CZTEROSZUFLADOWY
40X60X75 CM</t>
  </si>
  <si>
    <t xml:space="preserve">BIURKO PROSTE NA NOGACH Z PŁYTY Z PRZELOTKĄ KABLOWĄ
140X70X75  </t>
  </si>
  <si>
    <r>
      <t xml:space="preserve">SZAFKA JEDNODRZWIOWA (ZAWIASY Z LEWEJ STRONY), Z JEDNĄ PÓŁKĄ, </t>
    </r>
    <r>
      <rPr>
        <b/>
        <sz val="10"/>
        <rFont val="Calibri"/>
        <family val="2"/>
        <charset val="238"/>
        <scheme val="minor"/>
      </rPr>
      <t>MOBILNA</t>
    </r>
    <r>
      <rPr>
        <sz val="10"/>
        <rFont val="Calibri"/>
        <family val="2"/>
        <charset val="238"/>
        <scheme val="minor"/>
      </rPr>
      <t xml:space="preserve">
40X40X60 CM</t>
    </r>
  </si>
  <si>
    <r>
      <t xml:space="preserve">KONTENER TRZYSZUFLADOWY POD BIURKO </t>
    </r>
    <r>
      <rPr>
        <b/>
        <sz val="10"/>
        <rFont val="Calibri"/>
        <family val="2"/>
        <charset val="238"/>
        <scheme val="minor"/>
      </rPr>
      <t>MOBILNY</t>
    </r>
    <r>
      <rPr>
        <sz val="10"/>
        <rFont val="Calibri"/>
        <family val="2"/>
        <charset val="238"/>
        <scheme val="minor"/>
      </rPr>
      <t xml:space="preserve">
40X45X60 CM</t>
    </r>
  </si>
  <si>
    <t xml:space="preserve">SZAFKA DWUDRZWIOWA DRZWI UCHYLNE, TRZY PÓŁKI - CZTERY PRZESTRZENIE NA SEGREGATORY
80X40X145 CM </t>
  </si>
  <si>
    <t>KOMODA DWUDRZWIOWA DRZWI UCHYLNE, DWIE PÓŁKI - TRZY PRZESTRZENIE  80X40X113</t>
  </si>
  <si>
    <t>SZAFA AKTOWA Z PRZEGRODĄ PO ŚRODKU, DWUDRZWIOWA DRZWI UCHYLNE 80X40X185 CM                                                         Z NADSTAWKĄ 80X40X75</t>
  </si>
  <si>
    <r>
      <t xml:space="preserve">SZAFA AKTOWA Z PRZEGRODĄ PO ŚRODKU, DWUDRZWIOWA </t>
    </r>
    <r>
      <rPr>
        <b/>
        <sz val="10"/>
        <rFont val="Calibri"/>
        <family val="2"/>
        <charset val="238"/>
        <scheme val="minor"/>
      </rPr>
      <t>DRZWI PRZESUWNE</t>
    </r>
    <r>
      <rPr>
        <sz val="10"/>
        <rFont val="Calibri"/>
        <family val="2"/>
        <charset val="238"/>
        <scheme val="minor"/>
      </rPr>
      <t xml:space="preserve"> Z PŁYTY 70X40X185 CM                                                                                      Z NADSTAWKĄ 70X40X75 CM</t>
    </r>
  </si>
  <si>
    <r>
      <t xml:space="preserve">SZAFA AKTOWA Z PRZEGRODĄ PO ŚRODKU, DWUDRZWIOWA </t>
    </r>
    <r>
      <rPr>
        <b/>
        <sz val="10"/>
        <rFont val="Calibri"/>
        <family val="2"/>
        <charset val="238"/>
        <scheme val="minor"/>
      </rPr>
      <t xml:space="preserve">DRZWI PRZESUWNE </t>
    </r>
    <r>
      <rPr>
        <sz val="10"/>
        <rFont val="Calibri"/>
        <family val="2"/>
        <charset val="238"/>
        <scheme val="minor"/>
      </rPr>
      <t>Z PŁYTY 80X40X185 CM                                                                                   Z NADSTAWKĄ 80X40X75 CM</t>
    </r>
  </si>
  <si>
    <r>
      <t xml:space="preserve">SZAFA AKTOWA Z PRZEGRODĄ PO ŚRODKU, DWUDRZWIOWA </t>
    </r>
    <r>
      <rPr>
        <b/>
        <sz val="10"/>
        <rFont val="Calibri"/>
        <family val="2"/>
        <charset val="238"/>
        <scheme val="minor"/>
      </rPr>
      <t>DRZWI PRZESUWNE</t>
    </r>
    <r>
      <rPr>
        <sz val="10"/>
        <rFont val="Calibri"/>
        <family val="2"/>
        <charset val="238"/>
        <scheme val="minor"/>
      </rPr>
      <t xml:space="preserve"> Z PŁYTY 110X40X185 CM                                                                                      Z NADSTAWKĄ 110X40X75 CM (Z PÓŁKAMI NA SEGREGATORY)</t>
    </r>
  </si>
  <si>
    <r>
      <t xml:space="preserve">SZAFA AKTOWA Z PRZEGRODĄ PO ŚRODKU, DWUDRZWIOWA </t>
    </r>
    <r>
      <rPr>
        <b/>
        <sz val="10"/>
        <rFont val="Calibri"/>
        <family val="2"/>
        <charset val="238"/>
        <scheme val="minor"/>
      </rPr>
      <t>DRZWI PRZESUWNE</t>
    </r>
    <r>
      <rPr>
        <sz val="10"/>
        <rFont val="Calibri"/>
        <family val="2"/>
        <charset val="238"/>
        <scheme val="minor"/>
      </rPr>
      <t xml:space="preserve"> Z PŁYTY 100X40X185 CM                                                                                      Z NADSTAWKĄ 100X40X75 CM (Z PÓŁKAMI NA SEGREGATORY)</t>
    </r>
  </si>
  <si>
    <r>
      <t xml:space="preserve">SZAFA UBRANIOWO-AKTOWA Z PRZEGRODĄ PO ŚRODKU, DWUDRZWIOWA </t>
    </r>
    <r>
      <rPr>
        <b/>
        <sz val="10"/>
        <rFont val="Calibri"/>
        <family val="2"/>
        <charset val="238"/>
        <scheme val="minor"/>
      </rPr>
      <t>DRZWI PRZESUWNE</t>
    </r>
    <r>
      <rPr>
        <sz val="10"/>
        <rFont val="Calibri"/>
        <family val="2"/>
        <charset val="238"/>
        <scheme val="minor"/>
      </rPr>
      <t xml:space="preserve"> Z PŁYTY 100X40X185 CM                                                                                      Z NADSTAWKĄ 100X40X75 CM (PO LEWEJ STRONIE PÓŁKI NA SEGREGATORY, PO PRAWEJ STRONIE DRĄŻEK) </t>
    </r>
  </si>
  <si>
    <r>
      <t xml:space="preserve">SZAFA AKTOWA Z PRZEGRODĄ PO ŚRODKU, DWUDRZWIOWA </t>
    </r>
    <r>
      <rPr>
        <b/>
        <sz val="10"/>
        <rFont val="Calibri"/>
        <family val="2"/>
        <charset val="238"/>
        <scheme val="minor"/>
      </rPr>
      <t>DRZWI PRZESUWNE</t>
    </r>
    <r>
      <rPr>
        <sz val="10"/>
        <rFont val="Calibri"/>
        <family val="2"/>
        <charset val="238"/>
        <scheme val="minor"/>
      </rPr>
      <t xml:space="preserve"> Z PŁYTY 90X40X185 CM                                                                                      Z NADSTAWKĄ 90X40X75 CM (Z PÓŁKAMI NA SEGREGATORY)</t>
    </r>
  </si>
  <si>
    <t>BIURKO NAROŻNE , CAŁE Z PŁYTY, BLENDA OSŁANIAJĄCA Z PŁYTY, +PRZELOTKA KABLOWA
250/70X150/60X75 CM</t>
  </si>
  <si>
    <t>PÓŁKA POD KLAWIATURĘ 70X38X10 CM, MOCOWANA NA SZYNIE I CZTERECH AŻUROWYCH KĄTOWNIKACH
Z MIEJSCEM NA MYSZKĘ (POGLĄDOWE ZDJĘCIE W ZAŁĄCZNIKACH)</t>
  </si>
  <si>
    <t>SZAFA UBRANIOWO-AKTOWA Z DRĄŻKIEM I PÓŁKAMI, DWUDRZWIOWA DRZWI UCHYLNE
80X40X185 CM</t>
  </si>
  <si>
    <t>SZAFA UBRANIOWO-AKTOWA Z DRĄŻKIEM I PÓŁKAMI, DWUDRZWIOWA DRZWI UCHYLNE
80X40X185 CM                                                                                         Z NADSTAWKĄ 80X40X75</t>
  </si>
  <si>
    <t>SZAFKA AKTOWA DWUDRZWIOWA, DRZWI UCHYLNE  NA SEGREGATORY  80X40X145</t>
  </si>
  <si>
    <t xml:space="preserve">BIURKO NAROŻNE, CAŁE Z PŁYTY, BLENDA OSŁANIAJĄCA Z PŁYTY + PRZELOTKA KABLOWA
200/70X140/60X75 CM
</t>
  </si>
  <si>
    <t xml:space="preserve">BIURKO PROSTE NA NOGACH Z PŁYTY 
 120X50X75 </t>
  </si>
  <si>
    <t>KONTENER DOSTAWNY DO BIURKA PROSTEGO CZTEROSZUFLADOWY   40X50X75 CM</t>
  </si>
  <si>
    <r>
      <t xml:space="preserve">KONTENER CZTEROSZUFLADOWY POD BIURKO </t>
    </r>
    <r>
      <rPr>
        <b/>
        <sz val="10"/>
        <rFont val="Calibri"/>
        <family val="2"/>
        <charset val="238"/>
        <scheme val="minor"/>
      </rPr>
      <t>MOBILNY</t>
    </r>
    <r>
      <rPr>
        <sz val="10"/>
        <rFont val="Calibri"/>
        <family val="2"/>
        <charset val="238"/>
        <scheme val="minor"/>
      </rPr>
      <t xml:space="preserve">
40X55X70 CM </t>
    </r>
  </si>
  <si>
    <t>SZAFKA DWUDRZWIOWA DRZWI UCHYLNE Z JEDNĄ PÓŁKĄ
60X50X60 CM</t>
  </si>
  <si>
    <t>SZAFA UBRANIOWA Z DRĄŻKIEM I JEDNĄ PÓŁKĄ U GÓRY JEDNODRZWIOWA, DRZWI UCHYLNE
55X40X200</t>
  </si>
  <si>
    <t>SZAFKA DWUDRZWIOWA DRZWI UCHYLNE Z JEDNĄ PÓŁKĄ            I JEDNĄ SZUFLADĄ U PODSTAWY SZAFKI
60X40X75 CM</t>
  </si>
  <si>
    <r>
      <t xml:space="preserve">KONTENER CZTEROSZUFLADOWY POD BIURKO </t>
    </r>
    <r>
      <rPr>
        <b/>
        <sz val="10"/>
        <rFont val="Calibri"/>
        <family val="2"/>
        <charset val="238"/>
        <scheme val="minor"/>
      </rPr>
      <t>MOBILNY</t>
    </r>
    <r>
      <rPr>
        <sz val="10"/>
        <rFont val="Calibri"/>
        <family val="2"/>
        <charset val="238"/>
        <scheme val="minor"/>
      </rPr>
      <t xml:space="preserve">
40X55X70 CM</t>
    </r>
  </si>
  <si>
    <t>BIURKO NAROŻNE NA NOGACH Z PŁYTY, BLENDA OSŁONOWA DO PODŁOGI+ PRZELOTKA KABLOWA   160/70X150/60X75 CM</t>
  </si>
  <si>
    <t>KONTENER DOSTAWNY CZTEROSZUFLADOWY
40X70X75 CM</t>
  </si>
  <si>
    <t>SZAFKA POD DRUKARKĘ: PO LEWEJ STRONIE TRZY SZUFLADY, PO PRAWEJ DRZWI UCHYLNE Z JEDNĄ PÓŁKĄ
80X70X60 CM</t>
  </si>
  <si>
    <t>PÓŁOKRĄGŁA DOSTAWKA (ŁACZNIK) NA DWÓCH METALOWYCH  NOGACH 160X30 CM (PRZYMOCOWANA OD FRONTU BIURKA)</t>
  </si>
  <si>
    <r>
      <t xml:space="preserve">KONTENER TRZYSZUFLADOWY POD BIURKO  </t>
    </r>
    <r>
      <rPr>
        <b/>
        <sz val="10"/>
        <rFont val="Calibri"/>
        <family val="2"/>
        <charset val="238"/>
        <scheme val="minor"/>
      </rPr>
      <t>MOBILNY</t>
    </r>
    <r>
      <rPr>
        <sz val="10"/>
        <rFont val="Calibri"/>
        <family val="2"/>
        <charset val="238"/>
        <scheme val="minor"/>
      </rPr>
      <t xml:space="preserve">
40X45X60 CM</t>
    </r>
  </si>
  <si>
    <r>
      <t xml:space="preserve">KONTENER </t>
    </r>
    <r>
      <rPr>
        <b/>
        <sz val="10"/>
        <rFont val="Calibri"/>
        <family val="2"/>
        <charset val="238"/>
        <scheme val="minor"/>
      </rPr>
      <t>MOBILNY</t>
    </r>
    <r>
      <rPr>
        <sz val="10"/>
        <rFont val="Calibri"/>
        <family val="2"/>
        <charset val="238"/>
        <scheme val="minor"/>
      </rPr>
      <t xml:space="preserve"> TRZYSZUFLADOWY POD BIURKO NAROŻNE </t>
    </r>
    <r>
      <rPr>
        <b/>
        <sz val="10"/>
        <rFont val="Calibri"/>
        <family val="2"/>
        <charset val="238"/>
        <scheme val="minor"/>
      </rPr>
      <t xml:space="preserve">    </t>
    </r>
    <r>
      <rPr>
        <sz val="10"/>
        <rFont val="Calibri"/>
        <family val="2"/>
        <charset val="238"/>
        <scheme val="minor"/>
      </rPr>
      <t>40X55X60 CM</t>
    </r>
  </si>
  <si>
    <t>STOLIK POD DRUKARKĘ NA METALOWYCH NOGACH
90X40X75 CM</t>
  </si>
  <si>
    <r>
      <t xml:space="preserve">KONTENER </t>
    </r>
    <r>
      <rPr>
        <b/>
        <sz val="10"/>
        <rFont val="Calibri"/>
        <family val="2"/>
        <charset val="238"/>
        <scheme val="minor"/>
      </rPr>
      <t>MOBILNY</t>
    </r>
    <r>
      <rPr>
        <sz val="10"/>
        <rFont val="Calibri"/>
        <family val="2"/>
        <charset val="238"/>
        <scheme val="minor"/>
      </rPr>
      <t xml:space="preserve"> CZTEROSZUFLADOWY POD BIURKO PROSTE </t>
    </r>
    <r>
      <rPr>
        <b/>
        <sz val="10"/>
        <rFont val="Calibri"/>
        <family val="2"/>
        <charset val="238"/>
        <scheme val="minor"/>
      </rPr>
      <t xml:space="preserve">    </t>
    </r>
    <r>
      <rPr>
        <sz val="10"/>
        <rFont val="Calibri"/>
        <family val="2"/>
        <charset val="238"/>
        <scheme val="minor"/>
      </rPr>
      <t xml:space="preserve">40X40X70 CM </t>
    </r>
  </si>
  <si>
    <t>SZAFA NAROŻNA  UBRANIOWO-AKTOWA DZWI UCHYLNE Z PÓŁKAMI I DRĄŻKIEM   80X80X185 CM                                                                                       Z NADSTAWKĄ 80X80X75 CM</t>
  </si>
  <si>
    <r>
      <t>SZAFA AKTOWA PRZEDZIELONA W ŚRODKU NA PÓŁ Z PÓŁKAMI NA SEGREGATORY  Z DRZWIAMI</t>
    </r>
    <r>
      <rPr>
        <b/>
        <sz val="10"/>
        <rFont val="Calibri"/>
        <family val="2"/>
        <charset val="238"/>
        <scheme val="minor"/>
      </rPr>
      <t xml:space="preserve"> PRZESUWNYMI</t>
    </r>
    <r>
      <rPr>
        <sz val="10"/>
        <rFont val="Calibri"/>
        <family val="2"/>
        <charset val="238"/>
        <scheme val="minor"/>
      </rPr>
      <t xml:space="preserve"> (ODLEGŁOSC MIĘDZY PÓŁKAMI 35 CM) 100X40X185 CM                                                                               Z NADSTAWKĄ 100X40X75 CM</t>
    </r>
  </si>
  <si>
    <r>
      <t xml:space="preserve">SZAFA AKTOWA NA SEGREGATORY Z PRZEGRODAMI  Z DRZWIAMI </t>
    </r>
    <r>
      <rPr>
        <b/>
        <sz val="10"/>
        <rFont val="Calibri"/>
        <family val="2"/>
        <charset val="238"/>
        <scheme val="minor"/>
      </rPr>
      <t>PRZESUWNYMI</t>
    </r>
    <r>
      <rPr>
        <sz val="10"/>
        <rFont val="Calibri"/>
        <family val="2"/>
        <charset val="238"/>
        <scheme val="minor"/>
      </rPr>
      <t xml:space="preserve"> Z PŁYTY  90X40X185 CM                                                                                       Z NADSTAWKĄ 90X40X75 CM</t>
    </r>
  </si>
  <si>
    <r>
      <t xml:space="preserve">SZAFA AKTOWA NA SEGREGATORY Z PRZEGRODAMI  Z DRZWIAMI </t>
    </r>
    <r>
      <rPr>
        <b/>
        <sz val="10"/>
        <rFont val="Calibri"/>
        <family val="2"/>
        <charset val="238"/>
        <scheme val="minor"/>
      </rPr>
      <t xml:space="preserve">PRZESUWNYMI </t>
    </r>
    <r>
      <rPr>
        <sz val="10"/>
        <rFont val="Calibri"/>
        <family val="2"/>
        <charset val="238"/>
        <scheme val="minor"/>
      </rPr>
      <t>(ODLEGŁOSC MIĘDZY PÓŁKAMI 35 CM) 90X40X</t>
    </r>
    <r>
      <rPr>
        <b/>
        <sz val="10"/>
        <rFont val="Calibri"/>
        <family val="2"/>
        <charset val="238"/>
        <scheme val="minor"/>
      </rPr>
      <t>125</t>
    </r>
    <r>
      <rPr>
        <sz val="10"/>
        <rFont val="Calibri"/>
        <family val="2"/>
        <charset val="238"/>
        <scheme val="minor"/>
      </rPr>
      <t xml:space="preserve"> CM (BEZ NADSTAWKI)</t>
    </r>
  </si>
  <si>
    <r>
      <t xml:space="preserve">SZAFA AKTOWA NA SEGREGATORY  Z PRZEGRODAMI Z DRZWIAMI </t>
    </r>
    <r>
      <rPr>
        <b/>
        <sz val="10"/>
        <rFont val="Calibri"/>
        <family val="2"/>
        <charset val="238"/>
        <scheme val="minor"/>
      </rPr>
      <t>PRZESUWNYMI</t>
    </r>
    <r>
      <rPr>
        <sz val="10"/>
        <rFont val="Calibri"/>
        <family val="2"/>
        <charset val="238"/>
        <scheme val="minor"/>
      </rPr>
      <t xml:space="preserve">  130X40X185 CM                                                         Z NADSTAWKĄ 130X40X75 CM</t>
    </r>
  </si>
  <si>
    <r>
      <t xml:space="preserve">SZAFA AKTOWA NA SEGREGATORY Z PRZEGRODAMI  Z DRZWIAMI </t>
    </r>
    <r>
      <rPr>
        <b/>
        <sz val="10"/>
        <rFont val="Calibri"/>
        <family val="2"/>
        <charset val="238"/>
        <scheme val="minor"/>
      </rPr>
      <t>PRZESUWNYMI</t>
    </r>
    <r>
      <rPr>
        <sz val="10"/>
        <rFont val="Calibri"/>
        <family val="2"/>
        <charset val="238"/>
        <scheme val="minor"/>
      </rPr>
      <t xml:space="preserve"> (ODLEGŁOSC MIĘDZY PÓŁKAMI 35 CM)   90X40X185 CM                                                                              Z NADSTAWKĄ 90X40X75</t>
    </r>
  </si>
  <si>
    <r>
      <t xml:space="preserve">SZAFA AKTOWA NA SEGREGATORY Z PRZEGRODAMI  Z DRZWIAMI </t>
    </r>
    <r>
      <rPr>
        <b/>
        <sz val="10"/>
        <rFont val="Calibri"/>
        <family val="2"/>
        <charset val="238"/>
        <scheme val="minor"/>
      </rPr>
      <t>PRZESUWNYMI</t>
    </r>
    <r>
      <rPr>
        <sz val="10"/>
        <rFont val="Calibri"/>
        <family val="2"/>
        <charset val="238"/>
        <scheme val="minor"/>
      </rPr>
      <t xml:space="preserve"> (ODLEGŁOSC MIĘDZY PÓŁKAMI 35 CM)  105X40X185 CM                                                                              Z NADSTAWKĄ 105X40X75</t>
    </r>
  </si>
  <si>
    <t>Załacznik nr 2 do Ogłoszenia</t>
  </si>
  <si>
    <t>Specyfikacja mebli biurowych dla KRUS PT w Świdnicy</t>
  </si>
  <si>
    <t>meble z płyty melaminowanej w kolorze CALVADOS</t>
  </si>
  <si>
    <t>UWAGA: szystkie meble biurowe muszą być wyposażone w zamki patentowe.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</si>
</sst>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3">
    <font>
      <sz val="10"/>
      <name val="Arial CE"/>
      <charset val="238"/>
    </font>
    <font>
      <sz val="9"/>
      <name val="Verdana"/>
      <family val="2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9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/>
    <xf numFmtId="164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9" fontId="6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/>
    <xf numFmtId="0" fontId="3" fillId="0" borderId="0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164" fontId="3" fillId="2" borderId="5" xfId="0" applyNumberFormat="1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3</xdr:row>
      <xdr:rowOff>0</xdr:rowOff>
    </xdr:from>
    <xdr:to>
      <xdr:col>1</xdr:col>
      <xdr:colOff>428625</xdr:colOff>
      <xdr:row>7</xdr:row>
      <xdr:rowOff>162983</xdr:rowOff>
    </xdr:to>
    <xdr:pic>
      <xdr:nvPicPr>
        <xdr:cNvPr id="2611" name="Obraz 1" descr="LOGO MERCU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361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7</xdr:row>
      <xdr:rowOff>0</xdr:rowOff>
    </xdr:from>
    <xdr:to>
      <xdr:col>1</xdr:col>
      <xdr:colOff>428625</xdr:colOff>
      <xdr:row>9</xdr:row>
      <xdr:rowOff>119591</xdr:rowOff>
    </xdr:to>
    <xdr:pic>
      <xdr:nvPicPr>
        <xdr:cNvPr id="4" name="Obraz 1" descr="LOGO MERCU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4122420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83"/>
  <sheetViews>
    <sheetView tabSelected="1" zoomScale="90" zoomScaleNormal="90" workbookViewId="0">
      <selection activeCell="O7" sqref="O7"/>
    </sheetView>
  </sheetViews>
  <sheetFormatPr defaultRowHeight="12.75"/>
  <cols>
    <col min="1" max="1" width="5.140625" style="1" customWidth="1"/>
    <col min="2" max="2" width="51.42578125" style="1" customWidth="1"/>
    <col min="3" max="3" width="14.7109375" style="1" hidden="1" customWidth="1"/>
    <col min="4" max="4" width="10.7109375" style="1" hidden="1" customWidth="1"/>
    <col min="5" max="5" width="16.7109375" style="1" hidden="1" customWidth="1"/>
    <col min="6" max="6" width="10.7109375" style="1" hidden="1" customWidth="1"/>
    <col min="7" max="7" width="18.7109375" style="1" hidden="1" customWidth="1"/>
    <col min="8" max="8" width="16.7109375" style="1" hidden="1" customWidth="1"/>
    <col min="9" max="9" width="17.7109375" customWidth="1"/>
    <col min="10" max="10" width="8.7109375" style="1" customWidth="1"/>
    <col min="11" max="11" width="18.7109375" style="1" customWidth="1"/>
    <col min="12" max="12" width="7.7109375" style="1" customWidth="1"/>
    <col min="13" max="13" width="19.7109375" style="1" customWidth="1"/>
    <col min="14" max="16384" width="9.140625" style="1"/>
  </cols>
  <sheetData>
    <row r="2" spans="1:13" ht="15.75">
      <c r="L2" s="39" t="s">
        <v>62</v>
      </c>
      <c r="M2" s="39"/>
    </row>
    <row r="3" spans="1:13" ht="15.75">
      <c r="L3" s="37"/>
      <c r="M3" s="37"/>
    </row>
    <row r="4" spans="1:13" s="29" customFormat="1" ht="15.75">
      <c r="B4" s="40" t="s">
        <v>63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 s="29" customFormat="1" ht="15">
      <c r="B5" s="41" t="s">
        <v>64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s="29" customFormat="1" ht="15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s="29" customFormat="1" ht="15.75">
      <c r="B7" s="44" t="s">
        <v>65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spans="1:13" ht="16.5" customHeight="1">
      <c r="A8" s="4"/>
      <c r="B8" s="42" t="s">
        <v>13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 ht="20.100000000000001" customHeight="1">
      <c r="A9" s="8" t="s">
        <v>0</v>
      </c>
      <c r="B9" s="9" t="s">
        <v>11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12</v>
      </c>
      <c r="I9" s="11" t="s">
        <v>9</v>
      </c>
      <c r="J9" s="8" t="s">
        <v>1</v>
      </c>
      <c r="K9" s="11" t="s">
        <v>10</v>
      </c>
      <c r="L9" s="12" t="s">
        <v>2</v>
      </c>
      <c r="M9" s="11" t="s">
        <v>3</v>
      </c>
    </row>
    <row r="10" spans="1:13" s="3" customFormat="1" ht="57" customHeight="1">
      <c r="A10" s="13">
        <v>1</v>
      </c>
      <c r="B10" s="14" t="s">
        <v>20</v>
      </c>
      <c r="C10" s="15">
        <v>528</v>
      </c>
      <c r="D10" s="16">
        <v>0.42</v>
      </c>
      <c r="E10" s="15">
        <f>(C10-(C10*D10))</f>
        <v>306.24</v>
      </c>
      <c r="F10" s="16">
        <v>0.55000000000000004</v>
      </c>
      <c r="G10" s="15">
        <f>(K10-H10)</f>
        <v>-306.24</v>
      </c>
      <c r="H10" s="15">
        <f>(E10*J10)</f>
        <v>306.24</v>
      </c>
      <c r="I10" s="5"/>
      <c r="J10" s="13">
        <v>1</v>
      </c>
      <c r="K10" s="5">
        <f>(I10*J10)</f>
        <v>0</v>
      </c>
      <c r="L10" s="17">
        <v>0.23</v>
      </c>
      <c r="M10" s="5">
        <f>(K10+(K10*0.23))</f>
        <v>0</v>
      </c>
    </row>
    <row r="11" spans="1:13" s="3" customFormat="1" ht="35.25" customHeight="1">
      <c r="A11" s="13">
        <v>2</v>
      </c>
      <c r="B11" s="14" t="s">
        <v>21</v>
      </c>
      <c r="C11" s="15">
        <v>562</v>
      </c>
      <c r="D11" s="16">
        <v>0.42</v>
      </c>
      <c r="E11" s="15">
        <f>(C11-(C11*D11))</f>
        <v>325.96000000000004</v>
      </c>
      <c r="F11" s="16">
        <v>0.55000000000000004</v>
      </c>
      <c r="G11" s="15">
        <f>(K11-H11)</f>
        <v>-325.96000000000004</v>
      </c>
      <c r="H11" s="15">
        <f>(E11*J11)</f>
        <v>325.96000000000004</v>
      </c>
      <c r="I11" s="5"/>
      <c r="J11" s="13">
        <v>1</v>
      </c>
      <c r="K11" s="5">
        <f>(I11*J11)</f>
        <v>0</v>
      </c>
      <c r="L11" s="17">
        <v>0.23</v>
      </c>
      <c r="M11" s="5">
        <f>(K11+(K11*0.23))</f>
        <v>0</v>
      </c>
    </row>
    <row r="12" spans="1:13" s="3" customFormat="1" ht="36.75" customHeight="1">
      <c r="A12" s="13">
        <v>3</v>
      </c>
      <c r="B12" s="14" t="s">
        <v>23</v>
      </c>
      <c r="C12" s="15">
        <v>562</v>
      </c>
      <c r="D12" s="16">
        <v>0.42</v>
      </c>
      <c r="E12" s="15">
        <f>(C12-(C12*D12))</f>
        <v>325.96000000000004</v>
      </c>
      <c r="F12" s="16">
        <v>0.55000000000000004</v>
      </c>
      <c r="G12" s="15">
        <f>(K12-H12)</f>
        <v>-325.96000000000004</v>
      </c>
      <c r="H12" s="15">
        <f>(E12*J12)</f>
        <v>325.96000000000004</v>
      </c>
      <c r="I12" s="5"/>
      <c r="J12" s="13">
        <v>1</v>
      </c>
      <c r="K12" s="5">
        <f>(I12*J12)</f>
        <v>0</v>
      </c>
      <c r="L12" s="17">
        <v>0.23</v>
      </c>
      <c r="M12" s="5">
        <f>(K12+(K12*0.23))</f>
        <v>0</v>
      </c>
    </row>
    <row r="13" spans="1:13" s="3" customFormat="1" ht="33" customHeight="1">
      <c r="A13" s="13">
        <v>4</v>
      </c>
      <c r="B13" s="14" t="s">
        <v>14</v>
      </c>
      <c r="C13" s="15">
        <v>487</v>
      </c>
      <c r="D13" s="16">
        <v>0.42</v>
      </c>
      <c r="E13" s="15">
        <f t="shared" ref="E13:E16" si="0">(C13-(C13*D13))</f>
        <v>282.46000000000004</v>
      </c>
      <c r="F13" s="16">
        <v>0.55000000000000004</v>
      </c>
      <c r="G13" s="15">
        <f t="shared" ref="G13:G16" si="1">(K13-H13)</f>
        <v>-282.46000000000004</v>
      </c>
      <c r="H13" s="15">
        <f t="shared" ref="H13:H16" si="2">(E13*J13)</f>
        <v>282.46000000000004</v>
      </c>
      <c r="I13" s="5"/>
      <c r="J13" s="13">
        <v>1</v>
      </c>
      <c r="K13" s="5">
        <f t="shared" ref="K13:K16" si="3">(I13*J13)</f>
        <v>0</v>
      </c>
      <c r="L13" s="17">
        <v>0.23</v>
      </c>
      <c r="M13" s="5">
        <f t="shared" ref="M13:M16" si="4">(K13+(K13*0.23))</f>
        <v>0</v>
      </c>
    </row>
    <row r="14" spans="1:13" s="3" customFormat="1" ht="42" customHeight="1">
      <c r="A14" s="13">
        <v>5</v>
      </c>
      <c r="B14" s="14" t="s">
        <v>25</v>
      </c>
      <c r="C14" s="15">
        <v>72</v>
      </c>
      <c r="D14" s="16">
        <v>0.42</v>
      </c>
      <c r="E14" s="15">
        <f t="shared" si="0"/>
        <v>41.760000000000005</v>
      </c>
      <c r="F14" s="16">
        <v>0.55000000000000004</v>
      </c>
      <c r="G14" s="15">
        <f t="shared" si="1"/>
        <v>-41.760000000000005</v>
      </c>
      <c r="H14" s="15">
        <f t="shared" si="2"/>
        <v>41.760000000000005</v>
      </c>
      <c r="I14" s="5"/>
      <c r="J14" s="13">
        <v>1</v>
      </c>
      <c r="K14" s="5">
        <f t="shared" si="3"/>
        <v>0</v>
      </c>
      <c r="L14" s="17">
        <v>0.23</v>
      </c>
      <c r="M14" s="5">
        <f t="shared" si="4"/>
        <v>0</v>
      </c>
    </row>
    <row r="15" spans="1:13" s="3" customFormat="1" ht="39.75" customHeight="1">
      <c r="A15" s="13">
        <v>6</v>
      </c>
      <c r="B15" s="14" t="s">
        <v>36</v>
      </c>
      <c r="C15" s="15">
        <v>290</v>
      </c>
      <c r="D15" s="16">
        <v>0.42</v>
      </c>
      <c r="E15" s="15">
        <f t="shared" si="0"/>
        <v>168.2</v>
      </c>
      <c r="F15" s="16">
        <v>0.55000000000000004</v>
      </c>
      <c r="G15" s="15">
        <f t="shared" si="1"/>
        <v>-168.2</v>
      </c>
      <c r="H15" s="15">
        <f t="shared" si="2"/>
        <v>168.2</v>
      </c>
      <c r="I15" s="5"/>
      <c r="J15" s="13">
        <v>1</v>
      </c>
      <c r="K15" s="5">
        <f t="shared" si="3"/>
        <v>0</v>
      </c>
      <c r="L15" s="17">
        <v>0.23</v>
      </c>
      <c r="M15" s="5">
        <f t="shared" si="4"/>
        <v>0</v>
      </c>
    </row>
    <row r="16" spans="1:13" s="3" customFormat="1" ht="35.1" customHeight="1">
      <c r="A16" s="13">
        <v>7</v>
      </c>
      <c r="B16" s="14" t="s">
        <v>26</v>
      </c>
      <c r="C16" s="15">
        <v>100</v>
      </c>
      <c r="D16" s="16">
        <v>0.36</v>
      </c>
      <c r="E16" s="15">
        <f t="shared" si="0"/>
        <v>64</v>
      </c>
      <c r="F16" s="16">
        <v>0.55500000000000005</v>
      </c>
      <c r="G16" s="15">
        <f t="shared" si="1"/>
        <v>-64</v>
      </c>
      <c r="H16" s="15">
        <f t="shared" si="2"/>
        <v>64</v>
      </c>
      <c r="I16" s="5"/>
      <c r="J16" s="13">
        <v>1</v>
      </c>
      <c r="K16" s="5">
        <f t="shared" si="3"/>
        <v>0</v>
      </c>
      <c r="L16" s="17">
        <v>0.23</v>
      </c>
      <c r="M16" s="5">
        <f t="shared" si="4"/>
        <v>0</v>
      </c>
    </row>
    <row r="17" spans="1:13" s="2" customFormat="1" ht="32.25" customHeight="1">
      <c r="A17" s="18"/>
      <c r="B17" s="19"/>
      <c r="C17" s="19"/>
      <c r="D17" s="19"/>
      <c r="E17" s="19"/>
      <c r="F17" s="19"/>
      <c r="G17" s="15">
        <f>SUM(G10:G16)</f>
        <v>-1514.5800000000002</v>
      </c>
      <c r="H17" s="15">
        <f>SUM(H10:H16)</f>
        <v>1514.5800000000002</v>
      </c>
      <c r="I17" s="20"/>
      <c r="J17" s="18"/>
      <c r="K17" s="21">
        <f>SUM(K10:K16)</f>
        <v>0</v>
      </c>
      <c r="L17" s="22"/>
      <c r="M17" s="21">
        <f>SUM(M10:M16)</f>
        <v>0</v>
      </c>
    </row>
    <row r="18" spans="1:13" ht="15">
      <c r="A18" s="4"/>
      <c r="B18" s="6"/>
      <c r="C18" s="6"/>
      <c r="D18" s="6"/>
      <c r="E18" s="6"/>
      <c r="F18" s="6"/>
      <c r="G18" s="7"/>
      <c r="H18" s="7"/>
      <c r="I18" s="7"/>
      <c r="J18" s="7"/>
      <c r="K18" s="7"/>
      <c r="L18" s="7"/>
      <c r="M18" s="4"/>
    </row>
    <row r="19" spans="1:13" ht="16.5" customHeight="1">
      <c r="A19" s="4"/>
      <c r="B19" s="42" t="s">
        <v>15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1:13" ht="20.100000000000001" customHeight="1">
      <c r="A20" s="8" t="s">
        <v>0</v>
      </c>
      <c r="B20" s="9" t="s">
        <v>11</v>
      </c>
      <c r="C20" s="10" t="s">
        <v>4</v>
      </c>
      <c r="D20" s="10" t="s">
        <v>5</v>
      </c>
      <c r="E20" s="10" t="s">
        <v>6</v>
      </c>
      <c r="F20" s="10" t="s">
        <v>7</v>
      </c>
      <c r="G20" s="10" t="s">
        <v>8</v>
      </c>
      <c r="H20" s="10" t="s">
        <v>12</v>
      </c>
      <c r="I20" s="11" t="s">
        <v>9</v>
      </c>
      <c r="J20" s="8" t="s">
        <v>1</v>
      </c>
      <c r="K20" s="11" t="s">
        <v>10</v>
      </c>
      <c r="L20" s="12" t="s">
        <v>2</v>
      </c>
      <c r="M20" s="11" t="s">
        <v>3</v>
      </c>
    </row>
    <row r="21" spans="1:13" s="3" customFormat="1" ht="51" customHeight="1">
      <c r="A21" s="13">
        <v>1</v>
      </c>
      <c r="B21" s="14" t="s">
        <v>18</v>
      </c>
      <c r="C21" s="15">
        <v>528</v>
      </c>
      <c r="D21" s="16">
        <v>0.42</v>
      </c>
      <c r="E21" s="15">
        <f>(C21-(C21*D21))</f>
        <v>306.24</v>
      </c>
      <c r="F21" s="16">
        <v>0.55000000000000004</v>
      </c>
      <c r="G21" s="15">
        <f>(K21-H21)</f>
        <v>-306.24</v>
      </c>
      <c r="H21" s="15">
        <f>(E21*J21)</f>
        <v>306.24</v>
      </c>
      <c r="I21" s="5"/>
      <c r="J21" s="13">
        <v>1</v>
      </c>
      <c r="K21" s="5">
        <f>(I21*J21)</f>
        <v>0</v>
      </c>
      <c r="L21" s="17">
        <v>0.23</v>
      </c>
      <c r="M21" s="5">
        <f>(K21+(K21*0.23))</f>
        <v>0</v>
      </c>
    </row>
    <row r="22" spans="1:13" s="3" customFormat="1" ht="35.25" customHeight="1">
      <c r="A22" s="13">
        <v>2</v>
      </c>
      <c r="B22" s="14" t="s">
        <v>22</v>
      </c>
      <c r="C22" s="15"/>
      <c r="D22" s="16"/>
      <c r="E22" s="15"/>
      <c r="F22" s="16"/>
      <c r="G22" s="15"/>
      <c r="H22" s="15"/>
      <c r="I22" s="5"/>
      <c r="J22" s="13">
        <v>1</v>
      </c>
      <c r="K22" s="5">
        <f t="shared" ref="K22:K26" si="5">(I22*J22)</f>
        <v>0</v>
      </c>
      <c r="L22" s="17">
        <v>0.23</v>
      </c>
      <c r="M22" s="5">
        <f t="shared" ref="M22:M26" si="6">(K22+(K22*0.23))</f>
        <v>0</v>
      </c>
    </row>
    <row r="23" spans="1:13" s="3" customFormat="1" ht="32.25" customHeight="1">
      <c r="A23" s="13">
        <v>3</v>
      </c>
      <c r="B23" s="14" t="s">
        <v>42</v>
      </c>
      <c r="C23" s="15">
        <v>562</v>
      </c>
      <c r="D23" s="16">
        <v>0.42</v>
      </c>
      <c r="E23" s="15">
        <f t="shared" ref="E23:E30" si="7">(C23-(C23*D23))</f>
        <v>325.96000000000004</v>
      </c>
      <c r="F23" s="16">
        <v>0.55000000000000004</v>
      </c>
      <c r="G23" s="15">
        <f t="shared" ref="G23:G30" si="8">(K23-H23)</f>
        <v>-325.96000000000004</v>
      </c>
      <c r="H23" s="15">
        <f t="shared" ref="H23:H30" si="9">(E23*J23)</f>
        <v>325.96000000000004</v>
      </c>
      <c r="I23" s="5"/>
      <c r="J23" s="13">
        <v>1</v>
      </c>
      <c r="K23" s="5">
        <f t="shared" si="5"/>
        <v>0</v>
      </c>
      <c r="L23" s="17">
        <v>0.23</v>
      </c>
      <c r="M23" s="5">
        <f t="shared" si="6"/>
        <v>0</v>
      </c>
    </row>
    <row r="24" spans="1:13" s="3" customFormat="1" ht="33.75" customHeight="1">
      <c r="A24" s="13">
        <v>4</v>
      </c>
      <c r="B24" s="14" t="s">
        <v>24</v>
      </c>
      <c r="C24" s="15"/>
      <c r="D24" s="16"/>
      <c r="E24" s="15"/>
      <c r="F24" s="16"/>
      <c r="G24" s="15"/>
      <c r="H24" s="15"/>
      <c r="I24" s="5"/>
      <c r="J24" s="13">
        <v>2</v>
      </c>
      <c r="K24" s="5">
        <f t="shared" si="5"/>
        <v>0</v>
      </c>
      <c r="L24" s="17">
        <v>0.23</v>
      </c>
      <c r="M24" s="5">
        <f t="shared" si="6"/>
        <v>0</v>
      </c>
    </row>
    <row r="25" spans="1:13" s="3" customFormat="1" ht="34.5" customHeight="1">
      <c r="A25" s="13">
        <v>5</v>
      </c>
      <c r="B25" s="14" t="s">
        <v>43</v>
      </c>
      <c r="C25" s="15">
        <v>72</v>
      </c>
      <c r="D25" s="16">
        <v>0.42</v>
      </c>
      <c r="E25" s="15">
        <f t="shared" si="7"/>
        <v>41.760000000000005</v>
      </c>
      <c r="F25" s="16">
        <v>0.55000000000000004</v>
      </c>
      <c r="G25" s="15">
        <f t="shared" si="8"/>
        <v>-41.760000000000005</v>
      </c>
      <c r="H25" s="15">
        <f t="shared" si="9"/>
        <v>41.760000000000005</v>
      </c>
      <c r="I25" s="5"/>
      <c r="J25" s="13">
        <v>1</v>
      </c>
      <c r="K25" s="5">
        <f t="shared" si="5"/>
        <v>0</v>
      </c>
      <c r="L25" s="17">
        <v>0.23</v>
      </c>
      <c r="M25" s="5">
        <f t="shared" si="6"/>
        <v>0</v>
      </c>
    </row>
    <row r="26" spans="1:13" s="3" customFormat="1" ht="54" customHeight="1">
      <c r="A26" s="13">
        <v>6</v>
      </c>
      <c r="B26" s="14" t="s">
        <v>45</v>
      </c>
      <c r="C26" s="15"/>
      <c r="D26" s="16"/>
      <c r="E26" s="15"/>
      <c r="F26" s="16"/>
      <c r="G26" s="15"/>
      <c r="H26" s="15"/>
      <c r="I26" s="5"/>
      <c r="J26" s="13">
        <v>1</v>
      </c>
      <c r="K26" s="5">
        <f t="shared" si="5"/>
        <v>0</v>
      </c>
      <c r="L26" s="17">
        <v>0.23</v>
      </c>
      <c r="M26" s="5">
        <f t="shared" si="6"/>
        <v>0</v>
      </c>
    </row>
    <row r="27" spans="1:13" s="3" customFormat="1" ht="46.5" customHeight="1">
      <c r="A27" s="13">
        <v>7</v>
      </c>
      <c r="B27" s="14" t="s">
        <v>27</v>
      </c>
      <c r="C27" s="15">
        <v>290</v>
      </c>
      <c r="D27" s="16">
        <v>0.42</v>
      </c>
      <c r="E27" s="15">
        <f t="shared" si="7"/>
        <v>168.2</v>
      </c>
      <c r="F27" s="16">
        <v>0.55000000000000004</v>
      </c>
      <c r="G27" s="15">
        <f t="shared" si="8"/>
        <v>-336.4</v>
      </c>
      <c r="H27" s="15">
        <f t="shared" si="9"/>
        <v>336.4</v>
      </c>
      <c r="I27" s="5"/>
      <c r="J27" s="13">
        <v>2</v>
      </c>
      <c r="K27" s="5">
        <f t="shared" ref="K27:K30" si="10">(I27*J27)</f>
        <v>0</v>
      </c>
      <c r="L27" s="17">
        <v>0.23</v>
      </c>
      <c r="M27" s="5">
        <f t="shared" ref="M27:M30" si="11">(K27+(K27*0.23))</f>
        <v>0</v>
      </c>
    </row>
    <row r="28" spans="1:13" s="3" customFormat="1" ht="46.5" customHeight="1">
      <c r="A28" s="13">
        <v>8</v>
      </c>
      <c r="B28" s="14" t="s">
        <v>28</v>
      </c>
      <c r="C28" s="15">
        <v>450</v>
      </c>
      <c r="D28" s="16">
        <v>0.42</v>
      </c>
      <c r="E28" s="15">
        <f t="shared" si="7"/>
        <v>261</v>
      </c>
      <c r="F28" s="16">
        <v>0.55000000000000004</v>
      </c>
      <c r="G28" s="15">
        <f t="shared" si="8"/>
        <v>-261</v>
      </c>
      <c r="H28" s="15">
        <f t="shared" si="9"/>
        <v>261</v>
      </c>
      <c r="I28" s="5"/>
      <c r="J28" s="13">
        <v>1</v>
      </c>
      <c r="K28" s="5">
        <f t="shared" si="10"/>
        <v>0</v>
      </c>
      <c r="L28" s="17">
        <v>0.23</v>
      </c>
      <c r="M28" s="5">
        <f t="shared" si="11"/>
        <v>0</v>
      </c>
    </row>
    <row r="29" spans="1:13" s="3" customFormat="1" ht="45.75" customHeight="1">
      <c r="A29" s="13">
        <v>9</v>
      </c>
      <c r="B29" s="14" t="s">
        <v>29</v>
      </c>
      <c r="C29" s="15"/>
      <c r="D29" s="16"/>
      <c r="E29" s="15"/>
      <c r="F29" s="16"/>
      <c r="G29" s="15"/>
      <c r="H29" s="15"/>
      <c r="I29" s="5"/>
      <c r="J29" s="13">
        <v>2</v>
      </c>
      <c r="K29" s="5">
        <f t="shared" si="10"/>
        <v>0</v>
      </c>
      <c r="L29" s="17">
        <v>0.23</v>
      </c>
      <c r="M29" s="5">
        <f t="shared" si="11"/>
        <v>0</v>
      </c>
    </row>
    <row r="30" spans="1:13" s="3" customFormat="1" ht="39" customHeight="1">
      <c r="A30" s="13">
        <v>10</v>
      </c>
      <c r="B30" s="14" t="s">
        <v>44</v>
      </c>
      <c r="C30" s="15">
        <v>100</v>
      </c>
      <c r="D30" s="16">
        <v>0.36</v>
      </c>
      <c r="E30" s="15">
        <f t="shared" si="7"/>
        <v>64</v>
      </c>
      <c r="F30" s="16">
        <v>0.55500000000000005</v>
      </c>
      <c r="G30" s="15">
        <f t="shared" si="8"/>
        <v>-64</v>
      </c>
      <c r="H30" s="15">
        <f t="shared" si="9"/>
        <v>64</v>
      </c>
      <c r="I30" s="5"/>
      <c r="J30" s="13">
        <v>1</v>
      </c>
      <c r="K30" s="5">
        <f t="shared" si="10"/>
        <v>0</v>
      </c>
      <c r="L30" s="17">
        <v>0.23</v>
      </c>
      <c r="M30" s="5">
        <f t="shared" si="11"/>
        <v>0</v>
      </c>
    </row>
    <row r="31" spans="1:13" s="2" customFormat="1" ht="32.25" customHeight="1">
      <c r="A31" s="18"/>
      <c r="B31" s="19"/>
      <c r="C31" s="19"/>
      <c r="D31" s="19"/>
      <c r="E31" s="19"/>
      <c r="F31" s="19"/>
      <c r="G31" s="15">
        <f>SUM(G21:G30)</f>
        <v>-1335.3600000000001</v>
      </c>
      <c r="H31" s="15">
        <f>SUM(H21:H30)</f>
        <v>1335.3600000000001</v>
      </c>
      <c r="I31" s="20"/>
      <c r="J31" s="18"/>
      <c r="K31" s="21">
        <f>SUM(K21:K30)</f>
        <v>0</v>
      </c>
      <c r="L31" s="22"/>
      <c r="M31" s="21">
        <f>SUM(M21:M30)</f>
        <v>0</v>
      </c>
    </row>
    <row r="32" spans="1:13" ht="12.75" customHeight="1">
      <c r="A32" s="4"/>
      <c r="B32" s="6"/>
      <c r="C32" s="6"/>
      <c r="D32" s="6"/>
      <c r="E32" s="6"/>
      <c r="F32" s="6"/>
      <c r="G32" s="7"/>
      <c r="H32" s="7"/>
      <c r="I32" s="7"/>
      <c r="J32" s="7"/>
      <c r="K32" s="7"/>
      <c r="L32" s="7"/>
      <c r="M32" s="4"/>
    </row>
    <row r="33" spans="1:13" ht="16.5" customHeight="1">
      <c r="A33" s="4"/>
      <c r="B33" s="42" t="s">
        <v>16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</row>
    <row r="34" spans="1:13" ht="20.100000000000001" customHeight="1">
      <c r="A34" s="8" t="s">
        <v>0</v>
      </c>
      <c r="B34" s="9" t="s">
        <v>11</v>
      </c>
      <c r="C34" s="10" t="s">
        <v>4</v>
      </c>
      <c r="D34" s="10" t="s">
        <v>5</v>
      </c>
      <c r="E34" s="10" t="s">
        <v>6</v>
      </c>
      <c r="F34" s="10" t="s">
        <v>7</v>
      </c>
      <c r="G34" s="10" t="s">
        <v>8</v>
      </c>
      <c r="H34" s="10" t="s">
        <v>12</v>
      </c>
      <c r="I34" s="11" t="s">
        <v>9</v>
      </c>
      <c r="J34" s="8" t="s">
        <v>1</v>
      </c>
      <c r="K34" s="11" t="s">
        <v>10</v>
      </c>
      <c r="L34" s="12" t="s">
        <v>2</v>
      </c>
      <c r="M34" s="11" t="s">
        <v>3</v>
      </c>
    </row>
    <row r="35" spans="1:13" s="3" customFormat="1" ht="49.5" customHeight="1">
      <c r="A35" s="13">
        <v>1</v>
      </c>
      <c r="B35" s="14" t="s">
        <v>34</v>
      </c>
      <c r="C35" s="15">
        <v>528</v>
      </c>
      <c r="D35" s="16">
        <v>0.42</v>
      </c>
      <c r="E35" s="15">
        <f>(C35-(C35*D35))</f>
        <v>306.24</v>
      </c>
      <c r="F35" s="16">
        <v>0.55000000000000004</v>
      </c>
      <c r="G35" s="15">
        <f>(K35-H35)</f>
        <v>-612.48</v>
      </c>
      <c r="H35" s="15">
        <f>(E35*J35)</f>
        <v>612.48</v>
      </c>
      <c r="I35" s="5"/>
      <c r="J35" s="13">
        <v>2</v>
      </c>
      <c r="K35" s="5">
        <f>(I35*J35)</f>
        <v>0</v>
      </c>
      <c r="L35" s="17">
        <v>0.23</v>
      </c>
      <c r="M35" s="5">
        <f>(K35+(K35*0.23))</f>
        <v>0</v>
      </c>
    </row>
    <row r="36" spans="1:13" s="3" customFormat="1" ht="29.25" customHeight="1">
      <c r="A36" s="13">
        <v>2</v>
      </c>
      <c r="B36" s="14" t="s">
        <v>46</v>
      </c>
      <c r="C36" s="15">
        <v>561</v>
      </c>
      <c r="D36" s="16">
        <v>-0.57999999999999996</v>
      </c>
      <c r="E36" s="15">
        <f>(C36-(C36*D36))</f>
        <v>886.38</v>
      </c>
      <c r="F36" s="16">
        <v>-0.45</v>
      </c>
      <c r="G36" s="15">
        <f>(K36-H36)</f>
        <v>-1772.76</v>
      </c>
      <c r="H36" s="15">
        <f>(E36*J36)</f>
        <v>1772.76</v>
      </c>
      <c r="I36" s="5"/>
      <c r="J36" s="13">
        <v>2</v>
      </c>
      <c r="K36" s="5">
        <f>(I36*J36)</f>
        <v>0</v>
      </c>
      <c r="L36" s="17">
        <v>0.23</v>
      </c>
      <c r="M36" s="5">
        <f>(K36+(K36*0.23))</f>
        <v>0</v>
      </c>
    </row>
    <row r="37" spans="1:13" s="3" customFormat="1" ht="29.25" customHeight="1">
      <c r="A37" s="13">
        <v>3</v>
      </c>
      <c r="B37" s="14" t="s">
        <v>24</v>
      </c>
      <c r="C37" s="15"/>
      <c r="D37" s="16"/>
      <c r="E37" s="15"/>
      <c r="F37" s="16"/>
      <c r="G37" s="15"/>
      <c r="H37" s="15"/>
      <c r="I37" s="5"/>
      <c r="J37" s="13">
        <v>2</v>
      </c>
      <c r="K37" s="5">
        <f t="shared" ref="K37:K41" si="12">(I37*J37)</f>
        <v>0</v>
      </c>
      <c r="L37" s="17">
        <v>0.23</v>
      </c>
      <c r="M37" s="5">
        <f t="shared" ref="M37:M41" si="13">(K37+(K37*0.23))</f>
        <v>0</v>
      </c>
    </row>
    <row r="38" spans="1:13" s="3" customFormat="1" ht="42" customHeight="1">
      <c r="A38" s="13">
        <v>4</v>
      </c>
      <c r="B38" s="14" t="s">
        <v>23</v>
      </c>
      <c r="C38" s="15"/>
      <c r="D38" s="16"/>
      <c r="E38" s="15"/>
      <c r="F38" s="16"/>
      <c r="G38" s="15"/>
      <c r="H38" s="15"/>
      <c r="I38" s="5"/>
      <c r="J38" s="13">
        <v>1</v>
      </c>
      <c r="K38" s="5">
        <f t="shared" si="12"/>
        <v>0</v>
      </c>
      <c r="L38" s="17">
        <v>0.23</v>
      </c>
      <c r="M38" s="5">
        <f t="shared" si="13"/>
        <v>0</v>
      </c>
    </row>
    <row r="39" spans="1:13" s="3" customFormat="1" ht="48.75" customHeight="1">
      <c r="A39" s="13">
        <v>5</v>
      </c>
      <c r="B39" s="14" t="s">
        <v>30</v>
      </c>
      <c r="C39" s="15">
        <v>528</v>
      </c>
      <c r="D39" s="16">
        <v>0.42</v>
      </c>
      <c r="E39" s="15">
        <f>(C39-(C39*D39))</f>
        <v>306.24</v>
      </c>
      <c r="F39" s="16">
        <v>0.55000000000000004</v>
      </c>
      <c r="G39" s="15">
        <f>(K39-H39)</f>
        <v>-918.72</v>
      </c>
      <c r="H39" s="15">
        <f>(E39*J39)</f>
        <v>918.72</v>
      </c>
      <c r="I39" s="5"/>
      <c r="J39" s="13">
        <v>3</v>
      </c>
      <c r="K39" s="5">
        <f t="shared" si="12"/>
        <v>0</v>
      </c>
      <c r="L39" s="17">
        <v>0.23</v>
      </c>
      <c r="M39" s="5">
        <f t="shared" si="13"/>
        <v>0</v>
      </c>
    </row>
    <row r="40" spans="1:13" s="3" customFormat="1" ht="45" customHeight="1">
      <c r="A40" s="13">
        <v>6</v>
      </c>
      <c r="B40" s="14" t="s">
        <v>31</v>
      </c>
      <c r="C40" s="15">
        <v>562</v>
      </c>
      <c r="D40" s="16">
        <v>0.42</v>
      </c>
      <c r="E40" s="15">
        <f t="shared" ref="E40:E42" si="14">(C40-(C40*D40))</f>
        <v>325.96000000000004</v>
      </c>
      <c r="F40" s="16">
        <v>0.55000000000000004</v>
      </c>
      <c r="G40" s="15">
        <f t="shared" ref="G40:G42" si="15">(K40-H40)</f>
        <v>-651.92000000000007</v>
      </c>
      <c r="H40" s="15">
        <f t="shared" ref="H40:H42" si="16">(E40*J40)</f>
        <v>651.92000000000007</v>
      </c>
      <c r="I40" s="5"/>
      <c r="J40" s="13">
        <v>2</v>
      </c>
      <c r="K40" s="5">
        <f t="shared" si="12"/>
        <v>0</v>
      </c>
      <c r="L40" s="17">
        <v>0.23</v>
      </c>
      <c r="M40" s="5">
        <f t="shared" si="13"/>
        <v>0</v>
      </c>
    </row>
    <row r="41" spans="1:13" s="3" customFormat="1" ht="62.25" customHeight="1">
      <c r="A41" s="13">
        <v>7</v>
      </c>
      <c r="B41" s="14" t="s">
        <v>32</v>
      </c>
      <c r="C41" s="15"/>
      <c r="D41" s="16"/>
      <c r="E41" s="15"/>
      <c r="F41" s="16"/>
      <c r="G41" s="15"/>
      <c r="H41" s="15"/>
      <c r="I41" s="5"/>
      <c r="J41" s="13">
        <v>1</v>
      </c>
      <c r="K41" s="5">
        <f t="shared" si="12"/>
        <v>0</v>
      </c>
      <c r="L41" s="17">
        <v>0.23</v>
      </c>
      <c r="M41" s="5">
        <f t="shared" si="13"/>
        <v>0</v>
      </c>
    </row>
    <row r="42" spans="1:13" s="3" customFormat="1" ht="45" customHeight="1">
      <c r="A42" s="13">
        <v>8</v>
      </c>
      <c r="B42" s="14" t="s">
        <v>33</v>
      </c>
      <c r="C42" s="15">
        <v>460</v>
      </c>
      <c r="D42" s="16">
        <v>0.42</v>
      </c>
      <c r="E42" s="15">
        <f t="shared" si="14"/>
        <v>266.8</v>
      </c>
      <c r="F42" s="16">
        <v>0.55000000000000004</v>
      </c>
      <c r="G42" s="15">
        <f t="shared" si="15"/>
        <v>-800.40000000000009</v>
      </c>
      <c r="H42" s="15">
        <f t="shared" si="16"/>
        <v>800.40000000000009</v>
      </c>
      <c r="I42" s="5"/>
      <c r="J42" s="13">
        <v>3</v>
      </c>
      <c r="K42" s="5">
        <f t="shared" ref="K42" si="17">(I42*J42)</f>
        <v>0</v>
      </c>
      <c r="L42" s="17">
        <v>0.23</v>
      </c>
      <c r="M42" s="5">
        <f t="shared" ref="M42" si="18">(K42+(K42*0.23))</f>
        <v>0</v>
      </c>
    </row>
    <row r="43" spans="1:13" s="2" customFormat="1" ht="32.25" customHeight="1">
      <c r="A43" s="18"/>
      <c r="B43" s="19"/>
      <c r="C43" s="19"/>
      <c r="D43" s="19"/>
      <c r="E43" s="19"/>
      <c r="F43" s="19"/>
      <c r="G43" s="15">
        <f>SUM(G35:G42)</f>
        <v>-4756.2800000000007</v>
      </c>
      <c r="H43" s="15">
        <f>SUM(H35:H42)</f>
        <v>4756.2800000000007</v>
      </c>
      <c r="I43" s="20"/>
      <c r="J43" s="18"/>
      <c r="K43" s="21">
        <f>SUM(K35:K42)</f>
        <v>0</v>
      </c>
      <c r="L43" s="22"/>
      <c r="M43" s="21">
        <f>SUM(M35:M42)</f>
        <v>0</v>
      </c>
    </row>
    <row r="44" spans="1:13" s="2" customFormat="1">
      <c r="A44" s="18"/>
      <c r="B44" s="30"/>
      <c r="C44" s="30"/>
      <c r="D44" s="30"/>
      <c r="E44" s="30"/>
      <c r="F44" s="30"/>
      <c r="G44" s="31"/>
      <c r="H44" s="31"/>
      <c r="I44" s="20"/>
      <c r="J44" s="18"/>
      <c r="K44" s="20"/>
      <c r="L44" s="32"/>
      <c r="M44" s="20"/>
    </row>
    <row r="46" spans="1:13" ht="16.5" customHeight="1">
      <c r="A46" s="4"/>
      <c r="B46" s="42" t="s">
        <v>17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</row>
    <row r="47" spans="1:13" ht="20.100000000000001" customHeight="1">
      <c r="A47" s="8" t="s">
        <v>0</v>
      </c>
      <c r="B47" s="9" t="s">
        <v>11</v>
      </c>
      <c r="C47" s="10" t="s">
        <v>4</v>
      </c>
      <c r="D47" s="10" t="s">
        <v>5</v>
      </c>
      <c r="E47" s="10" t="s">
        <v>6</v>
      </c>
      <c r="F47" s="10" t="s">
        <v>7</v>
      </c>
      <c r="G47" s="10" t="s">
        <v>8</v>
      </c>
      <c r="H47" s="10" t="s">
        <v>12</v>
      </c>
      <c r="I47" s="11" t="s">
        <v>9</v>
      </c>
      <c r="J47" s="8" t="s">
        <v>1</v>
      </c>
      <c r="K47" s="11" t="s">
        <v>10</v>
      </c>
      <c r="L47" s="12" t="s">
        <v>2</v>
      </c>
      <c r="M47" s="11" t="s">
        <v>3</v>
      </c>
    </row>
    <row r="48" spans="1:13" s="3" customFormat="1" ht="46.5" customHeight="1">
      <c r="A48" s="13">
        <v>1</v>
      </c>
      <c r="B48" s="14" t="s">
        <v>39</v>
      </c>
      <c r="C48" s="15">
        <v>528</v>
      </c>
      <c r="D48" s="16">
        <v>0.42</v>
      </c>
      <c r="E48" s="15">
        <f>(C48-(C48*D48))</f>
        <v>306.24</v>
      </c>
      <c r="F48" s="16">
        <v>0.55000000000000004</v>
      </c>
      <c r="G48" s="15">
        <f>(K48-H48)</f>
        <v>-918.72</v>
      </c>
      <c r="H48" s="15">
        <f>(E48*J48)</f>
        <v>918.72</v>
      </c>
      <c r="I48" s="5"/>
      <c r="J48" s="13">
        <v>3</v>
      </c>
      <c r="K48" s="5">
        <f>(I48*J48)</f>
        <v>0</v>
      </c>
      <c r="L48" s="17">
        <v>0.23</v>
      </c>
      <c r="M48" s="5">
        <f>(K48+(K48*0.23))</f>
        <v>0</v>
      </c>
    </row>
    <row r="49" spans="1:13" s="28" customFormat="1" ht="56.25" customHeight="1">
      <c r="A49" s="23">
        <v>2</v>
      </c>
      <c r="B49" s="14" t="s">
        <v>35</v>
      </c>
      <c r="C49" s="24">
        <v>317</v>
      </c>
      <c r="D49" s="25">
        <v>0.42</v>
      </c>
      <c r="E49" s="24">
        <f t="shared" ref="E49" si="19">(C49-(C49*D49))</f>
        <v>183.86</v>
      </c>
      <c r="F49" s="25">
        <v>0.55000000000000004</v>
      </c>
      <c r="G49" s="24">
        <f t="shared" ref="G49" si="20">(K49-H49)</f>
        <v>-551.58000000000004</v>
      </c>
      <c r="H49" s="24">
        <f t="shared" ref="H49" si="21">(E49*J49)</f>
        <v>551.58000000000004</v>
      </c>
      <c r="I49" s="26"/>
      <c r="J49" s="23">
        <v>3</v>
      </c>
      <c r="K49" s="26">
        <f t="shared" ref="K49:K61" si="22">(I49*J49)</f>
        <v>0</v>
      </c>
      <c r="L49" s="27">
        <v>0.23</v>
      </c>
      <c r="M49" s="26">
        <f t="shared" ref="M49:M61" si="23">(K49+(K49*0.23))</f>
        <v>0</v>
      </c>
    </row>
    <row r="50" spans="1:13" s="3" customFormat="1" ht="33.75" customHeight="1">
      <c r="A50" s="13">
        <v>3</v>
      </c>
      <c r="B50" s="14" t="s">
        <v>40</v>
      </c>
      <c r="C50" s="15"/>
      <c r="D50" s="16"/>
      <c r="E50" s="15"/>
      <c r="F50" s="16"/>
      <c r="G50" s="15"/>
      <c r="H50" s="15"/>
      <c r="I50" s="5"/>
      <c r="J50" s="13">
        <v>1</v>
      </c>
      <c r="K50" s="26">
        <f t="shared" si="22"/>
        <v>0</v>
      </c>
      <c r="L50" s="27">
        <v>0.23</v>
      </c>
      <c r="M50" s="26">
        <f t="shared" si="23"/>
        <v>0</v>
      </c>
    </row>
    <row r="51" spans="1:13" s="3" customFormat="1" ht="29.25" customHeight="1">
      <c r="A51" s="13">
        <v>4</v>
      </c>
      <c r="B51" s="14" t="s">
        <v>41</v>
      </c>
      <c r="C51" s="15">
        <v>562</v>
      </c>
      <c r="D51" s="16">
        <v>0.42</v>
      </c>
      <c r="E51" s="15">
        <f t="shared" ref="E51:E59" si="24">(C51-(C51*D51))</f>
        <v>325.96000000000004</v>
      </c>
      <c r="F51" s="16">
        <v>0.55000000000000004</v>
      </c>
      <c r="G51" s="15">
        <f t="shared" ref="G51:G59" si="25">(K51-H51)</f>
        <v>-325.96000000000004</v>
      </c>
      <c r="H51" s="15">
        <f t="shared" ref="H51:H59" si="26">(E51*J51)</f>
        <v>325.96000000000004</v>
      </c>
      <c r="I51" s="5"/>
      <c r="J51" s="13">
        <v>1</v>
      </c>
      <c r="K51" s="26">
        <f t="shared" si="22"/>
        <v>0</v>
      </c>
      <c r="L51" s="27">
        <v>0.23</v>
      </c>
      <c r="M51" s="26">
        <f t="shared" si="23"/>
        <v>0</v>
      </c>
    </row>
    <row r="52" spans="1:13" s="3" customFormat="1" ht="30.75" customHeight="1">
      <c r="A52" s="23">
        <v>5</v>
      </c>
      <c r="B52" s="14" t="s">
        <v>54</v>
      </c>
      <c r="C52" s="15"/>
      <c r="D52" s="16"/>
      <c r="E52" s="15"/>
      <c r="F52" s="16"/>
      <c r="G52" s="15"/>
      <c r="H52" s="15"/>
      <c r="I52" s="5"/>
      <c r="J52" s="13">
        <v>1</v>
      </c>
      <c r="K52" s="26">
        <f t="shared" si="22"/>
        <v>0</v>
      </c>
      <c r="L52" s="27">
        <v>0.23</v>
      </c>
      <c r="M52" s="26">
        <f t="shared" si="23"/>
        <v>0</v>
      </c>
    </row>
    <row r="53" spans="1:13" s="3" customFormat="1" ht="30.75" customHeight="1">
      <c r="A53" s="13">
        <v>6</v>
      </c>
      <c r="B53" s="33" t="s">
        <v>52</v>
      </c>
      <c r="C53" s="15"/>
      <c r="D53" s="16"/>
      <c r="E53" s="15"/>
      <c r="F53" s="16"/>
      <c r="G53" s="15"/>
      <c r="H53" s="15"/>
      <c r="I53" s="5"/>
      <c r="J53" s="13">
        <v>3</v>
      </c>
      <c r="K53" s="26">
        <f t="shared" si="22"/>
        <v>0</v>
      </c>
      <c r="L53" s="27">
        <v>0.23</v>
      </c>
      <c r="M53" s="26">
        <f t="shared" si="23"/>
        <v>0</v>
      </c>
    </row>
    <row r="54" spans="1:13" s="3" customFormat="1" ht="33" customHeight="1">
      <c r="A54" s="13">
        <v>7</v>
      </c>
      <c r="B54" s="33" t="s">
        <v>53</v>
      </c>
      <c r="C54" s="15">
        <v>72</v>
      </c>
      <c r="D54" s="16">
        <v>0.42</v>
      </c>
      <c r="E54" s="15">
        <f t="shared" si="24"/>
        <v>41.760000000000005</v>
      </c>
      <c r="F54" s="16">
        <v>0.55000000000000004</v>
      </c>
      <c r="G54" s="15">
        <f t="shared" si="25"/>
        <v>-41.760000000000005</v>
      </c>
      <c r="H54" s="15">
        <f t="shared" si="26"/>
        <v>41.760000000000005</v>
      </c>
      <c r="I54" s="5"/>
      <c r="J54" s="13">
        <v>1</v>
      </c>
      <c r="K54" s="26">
        <f t="shared" si="22"/>
        <v>0</v>
      </c>
      <c r="L54" s="27">
        <v>0.23</v>
      </c>
      <c r="M54" s="26">
        <f t="shared" si="23"/>
        <v>0</v>
      </c>
    </row>
    <row r="55" spans="1:13" s="3" customFormat="1" ht="57" customHeight="1">
      <c r="A55" s="23">
        <v>8</v>
      </c>
      <c r="B55" s="33" t="s">
        <v>56</v>
      </c>
      <c r="C55" s="15">
        <v>290</v>
      </c>
      <c r="D55" s="16">
        <v>0.42</v>
      </c>
      <c r="E55" s="15">
        <f t="shared" si="24"/>
        <v>168.2</v>
      </c>
      <c r="F55" s="16">
        <v>0.55000000000000004</v>
      </c>
      <c r="G55" s="15">
        <f t="shared" si="25"/>
        <v>-168.2</v>
      </c>
      <c r="H55" s="15">
        <f t="shared" si="26"/>
        <v>168.2</v>
      </c>
      <c r="I55" s="5"/>
      <c r="J55" s="13">
        <v>1</v>
      </c>
      <c r="K55" s="26">
        <f t="shared" si="22"/>
        <v>0</v>
      </c>
      <c r="L55" s="27">
        <v>0.23</v>
      </c>
      <c r="M55" s="26">
        <f t="shared" si="23"/>
        <v>0</v>
      </c>
    </row>
    <row r="56" spans="1:13" s="3" customFormat="1" ht="44.25" customHeight="1">
      <c r="A56" s="13">
        <v>9</v>
      </c>
      <c r="B56" s="33" t="s">
        <v>58</v>
      </c>
      <c r="C56" s="15"/>
      <c r="D56" s="16"/>
      <c r="E56" s="15"/>
      <c r="F56" s="16"/>
      <c r="G56" s="15"/>
      <c r="H56" s="15"/>
      <c r="I56" s="5"/>
      <c r="J56" s="13">
        <v>1</v>
      </c>
      <c r="K56" s="26">
        <f t="shared" si="22"/>
        <v>0</v>
      </c>
      <c r="L56" s="27">
        <v>0.23</v>
      </c>
      <c r="M56" s="26">
        <f t="shared" si="23"/>
        <v>0</v>
      </c>
    </row>
    <row r="57" spans="1:13" s="3" customFormat="1" ht="48" customHeight="1">
      <c r="A57" s="13">
        <v>10</v>
      </c>
      <c r="B57" s="33" t="s">
        <v>55</v>
      </c>
      <c r="C57" s="15"/>
      <c r="D57" s="16"/>
      <c r="E57" s="15"/>
      <c r="F57" s="16"/>
      <c r="G57" s="15"/>
      <c r="H57" s="15"/>
      <c r="I57" s="5"/>
      <c r="J57" s="13">
        <v>1</v>
      </c>
      <c r="K57" s="26">
        <f t="shared" si="22"/>
        <v>0</v>
      </c>
      <c r="L57" s="27">
        <v>0.23</v>
      </c>
      <c r="M57" s="26">
        <f t="shared" si="23"/>
        <v>0</v>
      </c>
    </row>
    <row r="58" spans="1:13" s="3" customFormat="1" ht="49.5" customHeight="1">
      <c r="A58" s="23">
        <v>11</v>
      </c>
      <c r="B58" s="33" t="s">
        <v>57</v>
      </c>
      <c r="C58" s="15">
        <v>100</v>
      </c>
      <c r="D58" s="16">
        <v>0.36</v>
      </c>
      <c r="E58" s="15">
        <f t="shared" si="24"/>
        <v>64</v>
      </c>
      <c r="F58" s="16">
        <v>0.55500000000000005</v>
      </c>
      <c r="G58" s="15">
        <f t="shared" si="25"/>
        <v>-64</v>
      </c>
      <c r="H58" s="15">
        <f t="shared" si="26"/>
        <v>64</v>
      </c>
      <c r="I58" s="5"/>
      <c r="J58" s="13">
        <v>1</v>
      </c>
      <c r="K58" s="26">
        <f t="shared" si="22"/>
        <v>0</v>
      </c>
      <c r="L58" s="27">
        <v>0.23</v>
      </c>
      <c r="M58" s="26">
        <f t="shared" si="23"/>
        <v>0</v>
      </c>
    </row>
    <row r="59" spans="1:13" s="3" customFormat="1" ht="45.75" customHeight="1">
      <c r="A59" s="13">
        <v>12</v>
      </c>
      <c r="B59" s="33" t="s">
        <v>59</v>
      </c>
      <c r="C59" s="15">
        <v>59</v>
      </c>
      <c r="D59" s="16">
        <v>0.42</v>
      </c>
      <c r="E59" s="15">
        <f t="shared" si="24"/>
        <v>34.22</v>
      </c>
      <c r="F59" s="16">
        <v>0.55000000000000004</v>
      </c>
      <c r="G59" s="15">
        <f t="shared" si="25"/>
        <v>-34.22</v>
      </c>
      <c r="H59" s="15">
        <f t="shared" si="26"/>
        <v>34.22</v>
      </c>
      <c r="I59" s="5"/>
      <c r="J59" s="13">
        <v>1</v>
      </c>
      <c r="K59" s="26">
        <f t="shared" si="22"/>
        <v>0</v>
      </c>
      <c r="L59" s="27">
        <v>0.23</v>
      </c>
      <c r="M59" s="26">
        <f t="shared" si="23"/>
        <v>0</v>
      </c>
    </row>
    <row r="60" spans="1:13" s="3" customFormat="1" ht="54" customHeight="1">
      <c r="A60" s="13">
        <v>13</v>
      </c>
      <c r="B60" s="33" t="s">
        <v>61</v>
      </c>
      <c r="C60" s="15"/>
      <c r="D60" s="16"/>
      <c r="E60" s="15"/>
      <c r="F60" s="16"/>
      <c r="G60" s="15"/>
      <c r="H60" s="15"/>
      <c r="I60" s="5"/>
      <c r="J60" s="13">
        <v>4</v>
      </c>
      <c r="K60" s="26">
        <f t="shared" si="22"/>
        <v>0</v>
      </c>
      <c r="L60" s="27">
        <v>0.23</v>
      </c>
      <c r="M60" s="26">
        <f t="shared" si="23"/>
        <v>0</v>
      </c>
    </row>
    <row r="61" spans="1:13" s="3" customFormat="1" ht="55.5" customHeight="1">
      <c r="A61" s="23">
        <v>14</v>
      </c>
      <c r="B61" s="33" t="s">
        <v>60</v>
      </c>
      <c r="C61" s="15"/>
      <c r="D61" s="16"/>
      <c r="E61" s="15"/>
      <c r="F61" s="16"/>
      <c r="G61" s="15"/>
      <c r="H61" s="15"/>
      <c r="I61" s="5"/>
      <c r="J61" s="13">
        <v>3</v>
      </c>
      <c r="K61" s="26">
        <f t="shared" si="22"/>
        <v>0</v>
      </c>
      <c r="L61" s="27">
        <v>0.23</v>
      </c>
      <c r="M61" s="26">
        <f t="shared" si="23"/>
        <v>0</v>
      </c>
    </row>
    <row r="62" spans="1:13" s="2" customFormat="1" ht="32.25" customHeight="1">
      <c r="A62" s="18"/>
      <c r="B62" s="30"/>
      <c r="C62" s="30"/>
      <c r="D62" s="30"/>
      <c r="E62" s="30"/>
      <c r="F62" s="30"/>
      <c r="G62" s="34">
        <f>SUM(G48:G59)</f>
        <v>-2104.44</v>
      </c>
      <c r="H62" s="34">
        <f>SUM(H48:H59)</f>
        <v>2104.44</v>
      </c>
      <c r="I62" s="20"/>
      <c r="J62" s="18"/>
      <c r="K62" s="35">
        <f>SUM(K48:K59)</f>
        <v>0</v>
      </c>
      <c r="L62" s="36"/>
      <c r="M62" s="35">
        <f>SUM(M48:M59)</f>
        <v>0</v>
      </c>
    </row>
    <row r="63" spans="1:13" ht="16.5" customHeight="1">
      <c r="A63" s="4"/>
      <c r="B63" s="42" t="s">
        <v>19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</row>
    <row r="64" spans="1:13" ht="20.100000000000001" customHeight="1">
      <c r="A64" s="8" t="s">
        <v>0</v>
      </c>
      <c r="B64" s="9" t="s">
        <v>11</v>
      </c>
      <c r="C64" s="10" t="s">
        <v>4</v>
      </c>
      <c r="D64" s="10" t="s">
        <v>5</v>
      </c>
      <c r="E64" s="10" t="s">
        <v>6</v>
      </c>
      <c r="F64" s="10" t="s">
        <v>7</v>
      </c>
      <c r="G64" s="10" t="s">
        <v>8</v>
      </c>
      <c r="H64" s="10" t="s">
        <v>12</v>
      </c>
      <c r="I64" s="11" t="s">
        <v>9</v>
      </c>
      <c r="J64" s="8" t="s">
        <v>1</v>
      </c>
      <c r="K64" s="11" t="s">
        <v>10</v>
      </c>
      <c r="L64" s="12" t="s">
        <v>2</v>
      </c>
      <c r="M64" s="11" t="s">
        <v>3</v>
      </c>
    </row>
    <row r="65" spans="1:13" s="3" customFormat="1" ht="36.75" customHeight="1">
      <c r="A65" s="13">
        <v>1</v>
      </c>
      <c r="B65" s="14" t="s">
        <v>47</v>
      </c>
      <c r="C65" s="15">
        <v>528</v>
      </c>
      <c r="D65" s="16">
        <v>0.42</v>
      </c>
      <c r="E65" s="15">
        <f t="shared" ref="E65:E72" si="27">(C65-(C65*D65))</f>
        <v>306.24</v>
      </c>
      <c r="F65" s="16">
        <v>0.55000000000000004</v>
      </c>
      <c r="G65" s="15">
        <f t="shared" ref="G65:G72" si="28">(K65-H65)</f>
        <v>-612.48</v>
      </c>
      <c r="H65" s="15">
        <f t="shared" ref="H65:H72" si="29">(E65*J65)</f>
        <v>612.48</v>
      </c>
      <c r="I65" s="5"/>
      <c r="J65" s="13">
        <v>2</v>
      </c>
      <c r="K65" s="5">
        <f t="shared" ref="K65:K72" si="30">(I65*J65)</f>
        <v>0</v>
      </c>
      <c r="L65" s="17">
        <v>0.23</v>
      </c>
      <c r="M65" s="5">
        <f t="shared" ref="M65:M72" si="31">(K65+(K65*0.23))</f>
        <v>0</v>
      </c>
    </row>
    <row r="66" spans="1:13" s="3" customFormat="1" ht="43.5" customHeight="1">
      <c r="A66" s="13">
        <v>2</v>
      </c>
      <c r="B66" s="14" t="s">
        <v>50</v>
      </c>
      <c r="C66" s="15"/>
      <c r="D66" s="16"/>
      <c r="E66" s="15"/>
      <c r="F66" s="16"/>
      <c r="G66" s="15"/>
      <c r="H66" s="15"/>
      <c r="I66" s="5"/>
      <c r="J66" s="13">
        <v>2</v>
      </c>
      <c r="K66" s="5">
        <f t="shared" si="30"/>
        <v>0</v>
      </c>
      <c r="L66" s="17">
        <v>0.23</v>
      </c>
      <c r="M66" s="5">
        <f t="shared" si="31"/>
        <v>0</v>
      </c>
    </row>
    <row r="67" spans="1:13" s="28" customFormat="1" ht="56.25" customHeight="1">
      <c r="A67" s="23">
        <v>3</v>
      </c>
      <c r="B67" s="14" t="s">
        <v>35</v>
      </c>
      <c r="C67" s="24">
        <v>317</v>
      </c>
      <c r="D67" s="25">
        <v>0.42</v>
      </c>
      <c r="E67" s="24">
        <f t="shared" si="27"/>
        <v>183.86</v>
      </c>
      <c r="F67" s="25">
        <v>0.55000000000000004</v>
      </c>
      <c r="G67" s="24">
        <f t="shared" si="28"/>
        <v>-367.72</v>
      </c>
      <c r="H67" s="24">
        <f t="shared" si="29"/>
        <v>367.72</v>
      </c>
      <c r="I67" s="26"/>
      <c r="J67" s="23">
        <v>2</v>
      </c>
      <c r="K67" s="26">
        <f t="shared" si="30"/>
        <v>0</v>
      </c>
      <c r="L67" s="27">
        <v>0.23</v>
      </c>
      <c r="M67" s="26">
        <f t="shared" si="31"/>
        <v>0</v>
      </c>
    </row>
    <row r="68" spans="1:13" s="3" customFormat="1" ht="33" customHeight="1">
      <c r="A68" s="13">
        <v>4</v>
      </c>
      <c r="B68" s="14" t="s">
        <v>48</v>
      </c>
      <c r="C68" s="15">
        <v>562</v>
      </c>
      <c r="D68" s="16">
        <v>0.42</v>
      </c>
      <c r="E68" s="15">
        <f t="shared" si="27"/>
        <v>325.96000000000004</v>
      </c>
      <c r="F68" s="16">
        <v>0.55000000000000004</v>
      </c>
      <c r="G68" s="15">
        <f t="shared" si="28"/>
        <v>-651.92000000000007</v>
      </c>
      <c r="H68" s="15">
        <f t="shared" si="29"/>
        <v>651.92000000000007</v>
      </c>
      <c r="I68" s="5"/>
      <c r="J68" s="13">
        <v>2</v>
      </c>
      <c r="K68" s="5">
        <f t="shared" si="30"/>
        <v>0</v>
      </c>
      <c r="L68" s="17">
        <v>0.23</v>
      </c>
      <c r="M68" s="5">
        <f t="shared" si="31"/>
        <v>0</v>
      </c>
    </row>
    <row r="69" spans="1:13" s="3" customFormat="1" ht="33" customHeight="1">
      <c r="A69" s="13">
        <v>5</v>
      </c>
      <c r="B69" s="14" t="s">
        <v>51</v>
      </c>
      <c r="C69" s="15"/>
      <c r="D69" s="16"/>
      <c r="E69" s="15"/>
      <c r="F69" s="16"/>
      <c r="G69" s="15"/>
      <c r="H69" s="15"/>
      <c r="I69" s="5"/>
      <c r="J69" s="13">
        <v>2</v>
      </c>
      <c r="K69" s="5">
        <f t="shared" si="30"/>
        <v>0</v>
      </c>
      <c r="L69" s="17"/>
      <c r="M69" s="5">
        <f t="shared" si="31"/>
        <v>0</v>
      </c>
    </row>
    <row r="70" spans="1:13" s="3" customFormat="1" ht="42" customHeight="1">
      <c r="A70" s="23">
        <v>6</v>
      </c>
      <c r="B70" s="14" t="s">
        <v>49</v>
      </c>
      <c r="C70" s="15">
        <v>562</v>
      </c>
      <c r="D70" s="16">
        <v>0.42</v>
      </c>
      <c r="E70" s="15">
        <f t="shared" si="27"/>
        <v>325.96000000000004</v>
      </c>
      <c r="F70" s="16">
        <v>0.55000000000000004</v>
      </c>
      <c r="G70" s="15">
        <f t="shared" si="28"/>
        <v>-325.96000000000004</v>
      </c>
      <c r="H70" s="15">
        <f t="shared" si="29"/>
        <v>325.96000000000004</v>
      </c>
      <c r="I70" s="5"/>
      <c r="J70" s="13">
        <v>1</v>
      </c>
      <c r="K70" s="5">
        <f t="shared" si="30"/>
        <v>0</v>
      </c>
      <c r="L70" s="17">
        <v>0.23</v>
      </c>
      <c r="M70" s="5">
        <f t="shared" si="31"/>
        <v>0</v>
      </c>
    </row>
    <row r="71" spans="1:13" s="3" customFormat="1" ht="56.25" customHeight="1">
      <c r="A71" s="13">
        <v>7</v>
      </c>
      <c r="B71" s="14" t="s">
        <v>37</v>
      </c>
      <c r="C71" s="15">
        <v>562</v>
      </c>
      <c r="D71" s="16">
        <v>0.42</v>
      </c>
      <c r="E71" s="15">
        <f t="shared" si="27"/>
        <v>325.96000000000004</v>
      </c>
      <c r="F71" s="16">
        <v>0.55000000000000004</v>
      </c>
      <c r="G71" s="15">
        <f t="shared" si="28"/>
        <v>-325.96000000000004</v>
      </c>
      <c r="H71" s="15">
        <f t="shared" si="29"/>
        <v>325.96000000000004</v>
      </c>
      <c r="I71" s="5"/>
      <c r="J71" s="13">
        <v>1</v>
      </c>
      <c r="K71" s="5">
        <f t="shared" si="30"/>
        <v>0</v>
      </c>
      <c r="L71" s="17">
        <v>0.23</v>
      </c>
      <c r="M71" s="5">
        <f t="shared" si="31"/>
        <v>0</v>
      </c>
    </row>
    <row r="72" spans="1:13" s="3" customFormat="1" ht="32.25" customHeight="1">
      <c r="A72" s="13">
        <v>8</v>
      </c>
      <c r="B72" s="14" t="s">
        <v>38</v>
      </c>
      <c r="C72" s="15">
        <v>460</v>
      </c>
      <c r="D72" s="16">
        <v>0.42</v>
      </c>
      <c r="E72" s="15">
        <f t="shared" si="27"/>
        <v>266.8</v>
      </c>
      <c r="F72" s="16">
        <v>0.55000000000000004</v>
      </c>
      <c r="G72" s="15">
        <f t="shared" si="28"/>
        <v>-266.8</v>
      </c>
      <c r="H72" s="15">
        <f t="shared" si="29"/>
        <v>266.8</v>
      </c>
      <c r="I72" s="5"/>
      <c r="J72" s="13">
        <v>1</v>
      </c>
      <c r="K72" s="5">
        <f t="shared" si="30"/>
        <v>0</v>
      </c>
      <c r="L72" s="17">
        <v>0.23</v>
      </c>
      <c r="M72" s="5">
        <f t="shared" si="31"/>
        <v>0</v>
      </c>
    </row>
    <row r="73" spans="1:13" s="2" customFormat="1" ht="32.25" customHeight="1">
      <c r="A73" s="18"/>
      <c r="B73" s="19"/>
      <c r="C73" s="19"/>
      <c r="D73" s="19"/>
      <c r="E73" s="19"/>
      <c r="F73" s="19"/>
      <c r="G73" s="15">
        <f>SUM(G65:G72)</f>
        <v>-2550.84</v>
      </c>
      <c r="H73" s="15">
        <f>SUM(H65:H72)</f>
        <v>2550.84</v>
      </c>
      <c r="I73" s="20"/>
      <c r="J73" s="18"/>
      <c r="K73" s="21">
        <f>SUM(K65:K72)</f>
        <v>0</v>
      </c>
      <c r="L73" s="22"/>
      <c r="M73" s="21">
        <f>SUM(M65:M72)</f>
        <v>0</v>
      </c>
    </row>
    <row r="74" spans="1:13">
      <c r="B74" s="4"/>
    </row>
    <row r="75" spans="1:13">
      <c r="B75" s="4"/>
    </row>
    <row r="76" spans="1:13">
      <c r="B76" s="4"/>
    </row>
    <row r="77" spans="1:13">
      <c r="B77" s="4"/>
    </row>
    <row r="78" spans="1:13">
      <c r="B78" s="4"/>
    </row>
    <row r="79" spans="1:13">
      <c r="B79" s="4"/>
    </row>
    <row r="80" spans="1:13">
      <c r="B80" s="4"/>
    </row>
    <row r="81" spans="2:2">
      <c r="B81" s="4"/>
    </row>
    <row r="82" spans="2:2">
      <c r="B82" s="4"/>
    </row>
    <row r="83" spans="2:2">
      <c r="B83" s="4"/>
    </row>
    <row r="84" spans="2:2">
      <c r="B84" s="4"/>
    </row>
    <row r="85" spans="2:2">
      <c r="B85" s="4"/>
    </row>
    <row r="86" spans="2:2">
      <c r="B86" s="4"/>
    </row>
    <row r="87" spans="2:2">
      <c r="B87" s="4"/>
    </row>
    <row r="88" spans="2:2">
      <c r="B88" s="4"/>
    </row>
    <row r="89" spans="2:2">
      <c r="B89" s="4"/>
    </row>
    <row r="90" spans="2:2">
      <c r="B90" s="4"/>
    </row>
    <row r="91" spans="2:2">
      <c r="B91" s="4"/>
    </row>
    <row r="92" spans="2:2">
      <c r="B92" s="4"/>
    </row>
    <row r="93" spans="2:2">
      <c r="B93" s="4"/>
    </row>
    <row r="94" spans="2:2">
      <c r="B94" s="4"/>
    </row>
    <row r="95" spans="2:2">
      <c r="B95" s="4"/>
    </row>
    <row r="96" spans="2:2">
      <c r="B96" s="4"/>
    </row>
    <row r="97" spans="2:2">
      <c r="B97" s="4"/>
    </row>
    <row r="98" spans="2:2">
      <c r="B98" s="4"/>
    </row>
    <row r="99" spans="2:2">
      <c r="B99" s="4"/>
    </row>
    <row r="100" spans="2:2">
      <c r="B100" s="4"/>
    </row>
    <row r="101" spans="2:2">
      <c r="B101" s="4"/>
    </row>
    <row r="102" spans="2:2">
      <c r="B102" s="4"/>
    </row>
    <row r="103" spans="2:2">
      <c r="B103" s="4"/>
    </row>
    <row r="104" spans="2:2">
      <c r="B104" s="4"/>
    </row>
    <row r="105" spans="2:2">
      <c r="B105" s="4"/>
    </row>
    <row r="106" spans="2:2">
      <c r="B106" s="4"/>
    </row>
    <row r="107" spans="2:2">
      <c r="B107" s="4"/>
    </row>
    <row r="108" spans="2:2">
      <c r="B108" s="4"/>
    </row>
    <row r="109" spans="2:2">
      <c r="B109" s="4"/>
    </row>
    <row r="110" spans="2:2">
      <c r="B110" s="4"/>
    </row>
    <row r="111" spans="2:2">
      <c r="B111" s="4"/>
    </row>
    <row r="112" spans="2:2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</sheetData>
  <mergeCells count="9">
    <mergeCell ref="B63:M63"/>
    <mergeCell ref="B46:M46"/>
    <mergeCell ref="B8:M8"/>
    <mergeCell ref="B7:M7"/>
    <mergeCell ref="L2:M2"/>
    <mergeCell ref="B4:M4"/>
    <mergeCell ref="B5:M5"/>
    <mergeCell ref="B33:M33"/>
    <mergeCell ref="B19:M19"/>
  </mergeCells>
  <pageMargins left="0.31496062992125984" right="0.31496062992125984" top="0.35433070866141736" bottom="0.35433070866141736" header="0" footer="0.31496062992125984"/>
  <pageSetup paperSize="9" scale="75" orientation="portrait" horizontalDpi="4294967292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annchm2</cp:lastModifiedBy>
  <cp:lastPrinted>2018-11-16T11:19:48Z</cp:lastPrinted>
  <dcterms:created xsi:type="dcterms:W3CDTF">1997-02-26T13:46:56Z</dcterms:created>
  <dcterms:modified xsi:type="dcterms:W3CDTF">2018-11-16T11:27:16Z</dcterms:modified>
</cp:coreProperties>
</file>