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95" windowWidth="9435" windowHeight="4425"/>
  </bookViews>
  <sheets>
    <sheet name="Arkusz1" sheetId="13" r:id="rId1"/>
  </sheets>
  <calcPr calcId="125725"/>
</workbook>
</file>

<file path=xl/calcChain.xml><?xml version="1.0" encoding="utf-8"?>
<calcChain xmlns="http://schemas.openxmlformats.org/spreadsheetml/2006/main">
  <c r="E56" i="13"/>
  <c r="H56" s="1"/>
  <c r="G56" s="1"/>
  <c r="K56"/>
  <c r="M56" s="1"/>
  <c r="E16"/>
  <c r="H16" s="1"/>
  <c r="G16" s="1"/>
  <c r="K16"/>
  <c r="M16" s="1"/>
  <c r="K112"/>
  <c r="M112" s="1"/>
  <c r="E112"/>
  <c r="H112" s="1"/>
  <c r="G112" l="1"/>
  <c r="K113"/>
  <c r="E113"/>
  <c r="H113" s="1"/>
  <c r="K111"/>
  <c r="M111" s="1"/>
  <c r="E111"/>
  <c r="H111" s="1"/>
  <c r="K109"/>
  <c r="M109" s="1"/>
  <c r="E109"/>
  <c r="H109" s="1"/>
  <c r="K108"/>
  <c r="E108"/>
  <c r="H108" s="1"/>
  <c r="K107"/>
  <c r="E107"/>
  <c r="H107" s="1"/>
  <c r="K114" l="1"/>
  <c r="G107"/>
  <c r="G113"/>
  <c r="M113"/>
  <c r="G108"/>
  <c r="H114"/>
  <c r="M107"/>
  <c r="M114" s="1"/>
  <c r="G111"/>
  <c r="G109"/>
  <c r="M108"/>
  <c r="G114" l="1"/>
  <c r="K68"/>
  <c r="M68" s="1"/>
  <c r="E68"/>
  <c r="H68" s="1"/>
  <c r="E40"/>
  <c r="H40" s="1"/>
  <c r="K40"/>
  <c r="K88"/>
  <c r="M88" s="1"/>
  <c r="E88"/>
  <c r="H88" s="1"/>
  <c r="K29"/>
  <c r="M29" s="1"/>
  <c r="E29"/>
  <c r="H29" s="1"/>
  <c r="K94"/>
  <c r="M94" s="1"/>
  <c r="E94"/>
  <c r="H94" s="1"/>
  <c r="K82"/>
  <c r="E82"/>
  <c r="H82" s="1"/>
  <c r="K66"/>
  <c r="M66" s="1"/>
  <c r="E66"/>
  <c r="H66" s="1"/>
  <c r="K55"/>
  <c r="M55" s="1"/>
  <c r="E55"/>
  <c r="H55" s="1"/>
  <c r="K27"/>
  <c r="M27" s="1"/>
  <c r="E27"/>
  <c r="H27" s="1"/>
  <c r="K13"/>
  <c r="M13" s="1"/>
  <c r="E13"/>
  <c r="H13" s="1"/>
  <c r="G68" l="1"/>
  <c r="G40"/>
  <c r="M40"/>
  <c r="G88"/>
  <c r="G29"/>
  <c r="G94"/>
  <c r="G82"/>
  <c r="M82"/>
  <c r="G66"/>
  <c r="G55"/>
  <c r="G27"/>
  <c r="G13"/>
  <c r="K14" l="1"/>
  <c r="M14" s="1"/>
  <c r="E14"/>
  <c r="H14" s="1"/>
  <c r="G14" l="1"/>
  <c r="K61"/>
  <c r="M61" s="1"/>
  <c r="E61"/>
  <c r="H61" s="1"/>
  <c r="K76"/>
  <c r="M76" s="1"/>
  <c r="E76"/>
  <c r="H76" s="1"/>
  <c r="K75"/>
  <c r="M75" s="1"/>
  <c r="E75"/>
  <c r="H75" s="1"/>
  <c r="K74"/>
  <c r="M74" s="1"/>
  <c r="E74"/>
  <c r="H74" s="1"/>
  <c r="K73"/>
  <c r="E73"/>
  <c r="H73" s="1"/>
  <c r="K72"/>
  <c r="M72" s="1"/>
  <c r="E72"/>
  <c r="H72" s="1"/>
  <c r="K71"/>
  <c r="M71" s="1"/>
  <c r="E71"/>
  <c r="H71" s="1"/>
  <c r="K70"/>
  <c r="E70"/>
  <c r="H70" s="1"/>
  <c r="K69"/>
  <c r="E69"/>
  <c r="H69" s="1"/>
  <c r="K67"/>
  <c r="E67"/>
  <c r="H67" s="1"/>
  <c r="K65"/>
  <c r="E65"/>
  <c r="H65" s="1"/>
  <c r="K46"/>
  <c r="M46" s="1"/>
  <c r="E46"/>
  <c r="H46" s="1"/>
  <c r="K41"/>
  <c r="E41"/>
  <c r="H41" s="1"/>
  <c r="K48"/>
  <c r="M48" s="1"/>
  <c r="E48"/>
  <c r="H48" s="1"/>
  <c r="K47"/>
  <c r="E47"/>
  <c r="H47" s="1"/>
  <c r="K45"/>
  <c r="M45" s="1"/>
  <c r="E45"/>
  <c r="H45" s="1"/>
  <c r="K44"/>
  <c r="M44" s="1"/>
  <c r="E44"/>
  <c r="H44" s="1"/>
  <c r="K43"/>
  <c r="M43" s="1"/>
  <c r="E43"/>
  <c r="H43" s="1"/>
  <c r="K42"/>
  <c r="E42"/>
  <c r="H42" s="1"/>
  <c r="K39"/>
  <c r="M39" s="1"/>
  <c r="E39"/>
  <c r="H39" s="1"/>
  <c r="K101"/>
  <c r="E101"/>
  <c r="H101" s="1"/>
  <c r="K100"/>
  <c r="M100" s="1"/>
  <c r="E100"/>
  <c r="H100" s="1"/>
  <c r="K99"/>
  <c r="M99" s="1"/>
  <c r="E99"/>
  <c r="H99" s="1"/>
  <c r="K98"/>
  <c r="E98"/>
  <c r="H98" s="1"/>
  <c r="K97"/>
  <c r="E97"/>
  <c r="H97" s="1"/>
  <c r="K96"/>
  <c r="E96"/>
  <c r="H96" s="1"/>
  <c r="K95"/>
  <c r="M95" s="1"/>
  <c r="E95"/>
  <c r="H95" s="1"/>
  <c r="K93"/>
  <c r="E93"/>
  <c r="H93" s="1"/>
  <c r="K15"/>
  <c r="M15" s="1"/>
  <c r="E15"/>
  <c r="H15" s="1"/>
  <c r="K12"/>
  <c r="M12" s="1"/>
  <c r="E12"/>
  <c r="H12" s="1"/>
  <c r="K21"/>
  <c r="M21" s="1"/>
  <c r="E21"/>
  <c r="H21" s="1"/>
  <c r="K20"/>
  <c r="E20"/>
  <c r="H20" s="1"/>
  <c r="K19"/>
  <c r="M19" s="1"/>
  <c r="E19"/>
  <c r="H19" s="1"/>
  <c r="K18"/>
  <c r="M18" s="1"/>
  <c r="E18"/>
  <c r="H18" s="1"/>
  <c r="K17"/>
  <c r="M17" s="1"/>
  <c r="E17"/>
  <c r="H17" s="1"/>
  <c r="K11"/>
  <c r="M11" s="1"/>
  <c r="E11"/>
  <c r="H11" s="1"/>
  <c r="K60"/>
  <c r="E60"/>
  <c r="H60" s="1"/>
  <c r="K59"/>
  <c r="M59" s="1"/>
  <c r="E59"/>
  <c r="H59" s="1"/>
  <c r="K58"/>
  <c r="E58"/>
  <c r="H58" s="1"/>
  <c r="K57"/>
  <c r="M57" s="1"/>
  <c r="E57"/>
  <c r="H57" s="1"/>
  <c r="K54"/>
  <c r="E54"/>
  <c r="H54" s="1"/>
  <c r="E86"/>
  <c r="H86" s="1"/>
  <c r="K86"/>
  <c r="M86" s="1"/>
  <c r="E84"/>
  <c r="H84" s="1"/>
  <c r="K84"/>
  <c r="E83"/>
  <c r="H83" s="1"/>
  <c r="K83"/>
  <c r="M83" s="1"/>
  <c r="E28"/>
  <c r="H28" s="1"/>
  <c r="K28"/>
  <c r="M28" s="1"/>
  <c r="E30"/>
  <c r="H30" s="1"/>
  <c r="K30"/>
  <c r="M30" s="1"/>
  <c r="E31"/>
  <c r="H31" s="1"/>
  <c r="K31"/>
  <c r="M31" s="1"/>
  <c r="E32"/>
  <c r="H32" s="1"/>
  <c r="K32"/>
  <c r="M32" s="1"/>
  <c r="E33"/>
  <c r="H33" s="1"/>
  <c r="K33"/>
  <c r="M33" s="1"/>
  <c r="E34"/>
  <c r="H34" s="1"/>
  <c r="K34"/>
  <c r="M34" s="1"/>
  <c r="E26"/>
  <c r="H26" s="1"/>
  <c r="K26"/>
  <c r="E87"/>
  <c r="H87" s="1"/>
  <c r="K87"/>
  <c r="M87" s="1"/>
  <c r="E85"/>
  <c r="H85" s="1"/>
  <c r="E81"/>
  <c r="H81" s="1"/>
  <c r="K85"/>
  <c r="M85" s="1"/>
  <c r="K81"/>
  <c r="G86" l="1"/>
  <c r="G31"/>
  <c r="G85"/>
  <c r="G34"/>
  <c r="G33"/>
  <c r="G32"/>
  <c r="G98"/>
  <c r="G96"/>
  <c r="G87"/>
  <c r="G30"/>
  <c r="G58"/>
  <c r="G11"/>
  <c r="G70"/>
  <c r="G67"/>
  <c r="G74"/>
  <c r="G42"/>
  <c r="G84"/>
  <c r="H35"/>
  <c r="G48"/>
  <c r="G99"/>
  <c r="G83"/>
  <c r="G17"/>
  <c r="G101"/>
  <c r="G47"/>
  <c r="G45"/>
  <c r="G20"/>
  <c r="M84"/>
  <c r="G46"/>
  <c r="G15"/>
  <c r="K35"/>
  <c r="G61"/>
  <c r="G19"/>
  <c r="M42"/>
  <c r="G44"/>
  <c r="K49"/>
  <c r="M98"/>
  <c r="K77"/>
  <c r="M20"/>
  <c r="M22" s="1"/>
  <c r="G43"/>
  <c r="G72"/>
  <c r="G18"/>
  <c r="G21"/>
  <c r="G57"/>
  <c r="G54"/>
  <c r="K102"/>
  <c r="M41"/>
  <c r="G60"/>
  <c r="M60"/>
  <c r="G95"/>
  <c r="G69"/>
  <c r="G76"/>
  <c r="G73"/>
  <c r="H22"/>
  <c r="G12"/>
  <c r="G71"/>
  <c r="H89"/>
  <c r="H49"/>
  <c r="G97"/>
  <c r="G81"/>
  <c r="H77"/>
  <c r="H62"/>
  <c r="H102"/>
  <c r="K62"/>
  <c r="G93"/>
  <c r="G41"/>
  <c r="M67"/>
  <c r="M97"/>
  <c r="M65"/>
  <c r="G26"/>
  <c r="M47"/>
  <c r="G75"/>
  <c r="M54"/>
  <c r="M70"/>
  <c r="K89"/>
  <c r="G39"/>
  <c r="G65"/>
  <c r="M26"/>
  <c r="G59"/>
  <c r="M101"/>
  <c r="M93"/>
  <c r="K22"/>
  <c r="G28"/>
  <c r="M58"/>
  <c r="M96"/>
  <c r="G100"/>
  <c r="M69"/>
  <c r="M81"/>
  <c r="M73"/>
  <c r="G62" l="1"/>
  <c r="M49"/>
  <c r="G49"/>
  <c r="M89"/>
  <c r="G89"/>
  <c r="G35"/>
  <c r="M62"/>
  <c r="G102"/>
  <c r="G22"/>
  <c r="M77"/>
  <c r="G77"/>
  <c r="M35"/>
  <c r="M102"/>
</calcChain>
</file>

<file path=xl/sharedStrings.xml><?xml version="1.0" encoding="utf-8"?>
<sst xmlns="http://schemas.openxmlformats.org/spreadsheetml/2006/main" count="190" uniqueCount="79">
  <si>
    <t>LP.</t>
  </si>
  <si>
    <t xml:space="preserve">ILOŚĆ </t>
  </si>
  <si>
    <t>VAT</t>
  </si>
  <si>
    <t>WARTOŚĆ BRUTTO</t>
  </si>
  <si>
    <t>CENA</t>
  </si>
  <si>
    <t>RABAT</t>
  </si>
  <si>
    <t>CENA ZAKUPU</t>
  </si>
  <si>
    <t>MARŻA %</t>
  </si>
  <si>
    <t>WARTOŚĆ MARŻY</t>
  </si>
  <si>
    <t>CENA JEDN. NETTO</t>
  </si>
  <si>
    <t>WARTOŚĆ NETTO</t>
  </si>
  <si>
    <t>NAZWA / SYMBOL  [WYM.: szer./gł./wys.]</t>
  </si>
  <si>
    <t>WARTOŚĆ ZAKUP</t>
  </si>
  <si>
    <t>POKÓJ 126</t>
  </si>
  <si>
    <t>SZAFKA GOSPODARCZA DWUDRZWIOWA 
80X40X113 CM</t>
  </si>
  <si>
    <t>SZAFA UBRANIOWA Z DRĄŻKIEM I JEDNĄ PÓŁKĄ- JEDNODRZWIOWA
60X60X185 CM</t>
  </si>
  <si>
    <t>POKÓJ 121</t>
  </si>
  <si>
    <t>SZAFKA POD DRUKARKĘ 3 SZUFLADY 40 CM + CZĘŚĆ GOSPODARCZA DWOJE DRZWI PO 30 CM
100X50X60 CM</t>
  </si>
  <si>
    <t>NADSTAWKA NA SZAFĘ UBRANIOWĄ 
80X60X75 CM</t>
  </si>
  <si>
    <t>ODBOJNICA NA ŚCIANĘ 18mm 
100X40 CM</t>
  </si>
  <si>
    <t>POKÓJ 123</t>
  </si>
  <si>
    <t>NADSTAWKA NA SZAFĘ UBRANIOWĄ 
60X60X75 CM</t>
  </si>
  <si>
    <t>KONTENER Z JEDNĄ SZUFLADĄ I DRZWICZKAMI
45X45X45 CM CM</t>
  </si>
  <si>
    <t>POKÓJ 120</t>
  </si>
  <si>
    <t>BIURKO NAROŻNE , CAŁE Z PŁYTY, BLENDA OSŁANIAJĄCA Z PŁYTY
140/60X130/70X75 CM
+PRZELOTKA KABLOWA</t>
  </si>
  <si>
    <t>BLENDA PŁYTOWA NA ŚCIANĘ
100X40 CM</t>
  </si>
  <si>
    <t>POKÓJ 128</t>
  </si>
  <si>
    <t>BIURKO NAROŻNE , CAŁE Z PŁYTY, BLENDA OSŁANIAJĄCA Z PŁYTY
120/70X160/60X75 CM
+PRZELOTKA KABLOWA</t>
  </si>
  <si>
    <t>BLENDA PŁYTOWA NA ŚCIANĘ
140X40 CM</t>
  </si>
  <si>
    <t>POKÓJ 122</t>
  </si>
  <si>
    <t>BIURKO NAROŻNE , CAŁE Z PŁYTY, BLENDA OSŁANIAJĄCA Z PŁYTY
130/60X130/45X75 CM
+PRZELOTKA KABLOWA</t>
  </si>
  <si>
    <t>SZAFKA GOSPODARCZA- W ŚRODKU PRZEGRODA, W KAŻDEJ CZĘŚCI PO 4 PÓLKI
80X40X146 CM</t>
  </si>
  <si>
    <t>SZAFKA NISKA DWUDRZWIOWA- W ŚRODKU TRZY PÓŁKI- ZAMYKANA
60X40X90 CM</t>
  </si>
  <si>
    <t>POKÓJ 124</t>
  </si>
  <si>
    <t>BLENDA PŁYTOWA NA ŚCIANĘ
90X40 CM</t>
  </si>
  <si>
    <t>ODBOJNICA NA ŚCIANĘ 
140X40 CM</t>
  </si>
  <si>
    <r>
      <t xml:space="preserve">PÓŁKA POD KLAWIATURĘ 70X38X10 CM, MOCOWANA NA SZYNIE I CZTERECH AŻUROWYCH KĄTOWNIKACH
</t>
    </r>
    <r>
      <rPr>
        <b/>
        <sz val="10"/>
        <rFont val="Arial"/>
        <family val="2"/>
        <charset val="238"/>
      </rPr>
      <t>Z MIEJSCEM NA MYSZKĘ (POGLĄDOWE ZDJĘCIE W ZAŁĄCZNIKACH)</t>
    </r>
  </si>
  <si>
    <t>KONTENER DOSTAWNY CZTEROSZUFLADOWY
40X60X75 CM</t>
  </si>
  <si>
    <t>KONTENER DOSTAWNY CZTEROSZUFLADOWY MOBILNY
40X60X60 CM</t>
  </si>
  <si>
    <t>BIURKO NAROŻNE , CAŁE Z PŁYTY, BLENDA OSŁANIAJĄCA Z PŁYTY
140/60X140/60X75 CM
+PRZELOTKA KABLOWA</t>
  </si>
  <si>
    <t>KONTENER DOSTAWNY CZTEROSZUFLADOWY MOBILNY
40X60X75 CM</t>
  </si>
  <si>
    <t>BIURKO NAROŻNE , CAŁE Z PŁYTY, BLENDA OSŁANIAJĄCA Z PŁYTY
160/70X120/60X75 CM
+PRZELOTKA KABLOWA</t>
  </si>
  <si>
    <t>BIURKO NAROŻNE , CAŁE Z PŁYTY, BLENDA OSŁANIAJĄCA Z PŁYTY
160/60X140/70X75 CM
+PRZELOTKA KABLOWA</t>
  </si>
  <si>
    <t>BIURKO NAROŻNE PRAWE, CAŁE Z PŁYTY, BLENDA OSŁANIAJĄCA Z PŁYTY
180/60X150/70X75 CM
+PRZELOTKA KABLOWA</t>
  </si>
  <si>
    <t>SZAFA UBRANIOWO-AKTOWA Z DRĄŻKIEM I  PÓŁKAMI W DRUGIEJ CZĘŚCI - DWUDRZWIOWA
80X40X195 CM</t>
  </si>
  <si>
    <t>STOLIK OKOLICZNOŚCIOWY NA NODZE KRZYŻOWEJ Z PŁYTY 70X70X75 CM</t>
  </si>
  <si>
    <t>STOLIK OKOLICZNOŚCIOWY NA NODZE KRZYŻOWEJ Z PŁYTY
70X70X75 CM</t>
  </si>
  <si>
    <t>POKÓJ 25</t>
  </si>
  <si>
    <t>SZAFA UBRANIOWO-AKTOWA Z DRĄŻKIEM I  PÓŁKAMI W DRUGIEJ CZĘŚCI - DWUDRZWIOWA
80X40X185 CM</t>
  </si>
  <si>
    <t>NADSTAWKA NA SZAFĘ UBRANIOWĄ 
80X40X75 CM</t>
  </si>
  <si>
    <t>BIURKO NAROŻNE Z ZAOBLONYM ROGIEM, CAŁE Z PŁYTY, BLENDA OSŁANIAJĄCA Z PŁYTY
140/60X120/70X75 CM
+PRZELOTKA KABLOWA</t>
  </si>
  <si>
    <t>KONTENER DOSTAWNY CZTEROSZUFLADOWY MOBILNY
40X45X55 CM</t>
  </si>
  <si>
    <t>BIURKO NAROŻNE , ZAOBLONE, CAŁE Z PŁYTY, BLENDA OSŁANIAJĄCA Z PŁYTY
140/60X130/60X75 CM
+PRZELOTKA KABLOWA</t>
  </si>
  <si>
    <t>SZAFKA GOSPODARCZA DWUDRZWIOWA 
80X40X145 CM</t>
  </si>
  <si>
    <t>SZAFA UBRANIOWA - AKTOWA, DUŻA, JEDNA PÓLKA I DRĄŻEK 
80X60X185 CM</t>
  </si>
  <si>
    <t>REGAŁ - ZAMKNIĘTY Z CZTEREMA PÓLKAMI
40X44X145 CM</t>
  </si>
  <si>
    <t xml:space="preserve">SZAFKA NISKA, TRZY PÓŁKI
60X44X90 CM </t>
  </si>
  <si>
    <t>SZAFKA POD DRUKARKĘ, JEDNA PÓŁKA, DZWICZKI
50X50X50 CM</t>
  </si>
  <si>
    <t>SZAFA UBRANIOWO-AKTOWA DUŻA, JEDNA PÓLKA I DRĄŻEK 
80X60X185 CM</t>
  </si>
  <si>
    <r>
      <t xml:space="preserve">KONTENER DOSTAWNY CZTEROSZUFLADOWY- </t>
    </r>
    <r>
      <rPr>
        <sz val="10"/>
        <rFont val="Calibri"/>
        <family val="2"/>
        <charset val="238"/>
      </rPr>
      <t>MOBILNY
40X70X75 CM</t>
    </r>
  </si>
  <si>
    <t>BIURKO NAROŻNE, CAŁE Z PŁYTY, BLENDA OSŁANIAJĄCA Z PŁYTY
200/60X160/70X75 CM
+PRZELOTKA KABLOWA</t>
  </si>
  <si>
    <t>Załacznik nr 2 do Ogłoszenia</t>
  </si>
  <si>
    <t>meble z płyty melaminowanej w kolorze CALVADOS</t>
  </si>
  <si>
    <t>UWAGA: szystkie meble biurowe muszą być wyposażone w zamki patentowe.</t>
  </si>
  <si>
    <t>Specyfikacja mebli biurowych dla KRUS OR we Wrocławiu</t>
  </si>
  <si>
    <t>BIURKO NNAROŻNE CAŁE Z PŁYTY, BLENDA OSŁANIAJĄCA Z PŁYTY
130/60X170/60X75 CM
+PRZELOTKA KABLOWA</t>
  </si>
  <si>
    <t>SŁUPEK NA DOKUMENTY 45X60X185 (DWOJE DRZWI W PIONIE)</t>
  </si>
  <si>
    <t>NADSTAWKA NA SŁUPEK
45X60X75 CM</t>
  </si>
  <si>
    <t>KONTENER  JEDNODRZWIOWY MOBILNY
40X40X40 CM</t>
  </si>
  <si>
    <t>SZAFKA Z  DWIEMA PÓLKAMI- TRZY PRZESTRZENIE, ZAMYKANA ROLETĄ  PRZESUWNĄ Z LEWA DO PRAWA
80X55X75 CM</t>
  </si>
  <si>
    <t>SZAFKA GOSPODARCZA, DWUDRZWIOWA TRZY PÓŁKI
80X40X113</t>
  </si>
  <si>
    <t>SZAFKA Z  DWIEMA PÓLKAMI- TRZY PRZESTRZENIE, ZAMYKANA ROLETĄ  PRZESUWNĄ Z LEWA DO PRAWA
50X50X75 CM</t>
  </si>
  <si>
    <t>KONTENER DOSTAWNY  CZTEROSZUFLADOWY
40X70X75 CM</t>
  </si>
  <si>
    <t>KONTENER DOSTAWNY CZTERY SZUFLADOWY 
40X60X60 CM</t>
  </si>
  <si>
    <t>KONTENER DOSTAWNY  CZTEROSZUFLADOWY 
40X60X75 CM</t>
  </si>
  <si>
    <t>KONTENER DOSTAWNY CZTEROSZUFLADOWY 
45X70X75 CM</t>
  </si>
  <si>
    <t>KONTENER DOSTAWNY CZTEROSZUFLADOWY 
40X70X75 CM</t>
  </si>
  <si>
    <t>KONTENER DOSTAWNY TRZYSZUFLADOWY 
40X60X60 CM</t>
  </si>
  <si>
    <t>KONTENER DOSTAWNY CZTEROSZUFLADOWY 
50X60X75 CM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</si>
</sst>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0"/>
      <name val="Arial CE"/>
      <charset val="238"/>
    </font>
    <font>
      <sz val="9"/>
      <name val="Verdana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9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4" fillId="0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10</xdr:row>
      <xdr:rowOff>332315</xdr:rowOff>
    </xdr:to>
    <xdr:pic>
      <xdr:nvPicPr>
        <xdr:cNvPr id="2611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361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7</xdr:row>
      <xdr:rowOff>0</xdr:rowOff>
    </xdr:from>
    <xdr:to>
      <xdr:col>1</xdr:col>
      <xdr:colOff>428625</xdr:colOff>
      <xdr:row>9</xdr:row>
      <xdr:rowOff>204257</xdr:rowOff>
    </xdr:to>
    <xdr:pic>
      <xdr:nvPicPr>
        <xdr:cNvPr id="4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4122420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3</xdr:row>
      <xdr:rowOff>0</xdr:rowOff>
    </xdr:from>
    <xdr:to>
      <xdr:col>1</xdr:col>
      <xdr:colOff>428625</xdr:colOff>
      <xdr:row>8</xdr:row>
      <xdr:rowOff>4233</xdr:rowOff>
    </xdr:to>
    <xdr:pic>
      <xdr:nvPicPr>
        <xdr:cNvPr id="5" name="Obraz 1" descr="LOGO MERCU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61975"/>
          <a:ext cx="0" cy="944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4"/>
  <sheetViews>
    <sheetView tabSelected="1" topLeftCell="A98" zoomScale="90" zoomScaleNormal="90" workbookViewId="0">
      <selection activeCell="B110" sqref="B110"/>
    </sheetView>
  </sheetViews>
  <sheetFormatPr defaultRowHeight="12.75"/>
  <cols>
    <col min="1" max="1" width="5.140625" style="1" customWidth="1"/>
    <col min="2" max="2" width="51.42578125" style="1" customWidth="1"/>
    <col min="3" max="3" width="14.7109375" style="1" hidden="1" customWidth="1"/>
    <col min="4" max="4" width="10.7109375" style="1" hidden="1" customWidth="1"/>
    <col min="5" max="5" width="16.7109375" style="1" hidden="1" customWidth="1"/>
    <col min="6" max="6" width="10.7109375" style="1" hidden="1" customWidth="1"/>
    <col min="7" max="7" width="18.7109375" style="1" hidden="1" customWidth="1"/>
    <col min="8" max="8" width="16.7109375" style="1" hidden="1" customWidth="1"/>
    <col min="9" max="9" width="17.7109375" customWidth="1"/>
    <col min="10" max="10" width="8.7109375" style="1" customWidth="1"/>
    <col min="11" max="11" width="18.7109375" style="1" customWidth="1"/>
    <col min="12" max="12" width="7.7109375" style="1" customWidth="1"/>
    <col min="13" max="13" width="19.7109375" style="1" customWidth="1"/>
    <col min="14" max="16384" width="9.140625" style="1"/>
  </cols>
  <sheetData>
    <row r="2" spans="1:13" ht="15.75">
      <c r="L2" s="41" t="s">
        <v>61</v>
      </c>
      <c r="M2" s="41"/>
    </row>
    <row r="3" spans="1:13" ht="15.75">
      <c r="L3" s="35"/>
      <c r="M3" s="35"/>
    </row>
    <row r="4" spans="1:13" s="31" customFormat="1" ht="15.75">
      <c r="B4" s="42" t="s">
        <v>64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1" customFormat="1" ht="15">
      <c r="B5" s="43" t="s">
        <v>62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31" customFormat="1" ht="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31" customFormat="1" ht="15.75">
      <c r="B7" s="44" t="s">
        <v>63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 customHeight="1">
      <c r="A8" s="4"/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4"/>
    </row>
    <row r="9" spans="1:13" ht="16.5" customHeight="1">
      <c r="A9" s="4"/>
      <c r="B9" s="37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0.100000000000001" customHeight="1">
      <c r="A10" s="8" t="s">
        <v>0</v>
      </c>
      <c r="B10" s="9" t="s">
        <v>11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12</v>
      </c>
      <c r="I10" s="11" t="s">
        <v>9</v>
      </c>
      <c r="J10" s="8" t="s">
        <v>1</v>
      </c>
      <c r="K10" s="11" t="s">
        <v>10</v>
      </c>
      <c r="L10" s="12" t="s">
        <v>2</v>
      </c>
      <c r="M10" s="11" t="s">
        <v>3</v>
      </c>
    </row>
    <row r="11" spans="1:13" s="3" customFormat="1" ht="57" customHeight="1">
      <c r="A11" s="13">
        <v>1</v>
      </c>
      <c r="B11" s="14" t="s">
        <v>39</v>
      </c>
      <c r="C11" s="15">
        <v>528</v>
      </c>
      <c r="D11" s="16">
        <v>0.42</v>
      </c>
      <c r="E11" s="15">
        <f>(C11-(C11*D11))</f>
        <v>306.24</v>
      </c>
      <c r="F11" s="16">
        <v>0.55000000000000004</v>
      </c>
      <c r="G11" s="15">
        <f>(K11-H11)</f>
        <v>-612.48</v>
      </c>
      <c r="H11" s="15">
        <f>(E11*J11)</f>
        <v>612.48</v>
      </c>
      <c r="I11" s="5"/>
      <c r="J11" s="13">
        <v>2</v>
      </c>
      <c r="K11" s="5">
        <f>(I11*J11)</f>
        <v>0</v>
      </c>
      <c r="L11" s="17">
        <v>0.23</v>
      </c>
      <c r="M11" s="5">
        <f>(K11+(K11*0.23))</f>
        <v>0</v>
      </c>
    </row>
    <row r="12" spans="1:13" s="3" customFormat="1" ht="57" customHeight="1">
      <c r="A12" s="13">
        <v>2</v>
      </c>
      <c r="B12" s="14" t="s">
        <v>50</v>
      </c>
      <c r="C12" s="15">
        <v>528</v>
      </c>
      <c r="D12" s="16">
        <v>0.42</v>
      </c>
      <c r="E12" s="15">
        <f>(C12-(C12*D12))</f>
        <v>306.24</v>
      </c>
      <c r="F12" s="16">
        <v>0.55000000000000004</v>
      </c>
      <c r="G12" s="15">
        <f>(K12-H12)</f>
        <v>-306.24</v>
      </c>
      <c r="H12" s="15">
        <f>(E12*J12)</f>
        <v>306.24</v>
      </c>
      <c r="I12" s="5"/>
      <c r="J12" s="13">
        <v>1</v>
      </c>
      <c r="K12" s="5">
        <f>(I12*J12)</f>
        <v>0</v>
      </c>
      <c r="L12" s="17">
        <v>0.23</v>
      </c>
      <c r="M12" s="5">
        <f>(K12+(K12*0.23))</f>
        <v>0</v>
      </c>
    </row>
    <row r="13" spans="1:13" s="30" customFormat="1" ht="62.25" customHeight="1">
      <c r="A13" s="24">
        <v>3</v>
      </c>
      <c r="B13" s="25" t="s">
        <v>36</v>
      </c>
      <c r="C13" s="26">
        <v>317</v>
      </c>
      <c r="D13" s="27">
        <v>0.42</v>
      </c>
      <c r="E13" s="26">
        <f t="shared" ref="E13" si="0">(C13-(C13*D13))</f>
        <v>183.86</v>
      </c>
      <c r="F13" s="27">
        <v>0.55000000000000004</v>
      </c>
      <c r="G13" s="26">
        <f t="shared" ref="G13" si="1">(K13-H13)</f>
        <v>-551.58000000000004</v>
      </c>
      <c r="H13" s="26">
        <f t="shared" ref="H13" si="2">(E13*J13)</f>
        <v>551.58000000000004</v>
      </c>
      <c r="I13" s="28"/>
      <c r="J13" s="24">
        <v>3</v>
      </c>
      <c r="K13" s="28">
        <f t="shared" ref="K13" si="3">(I13*J13)</f>
        <v>0</v>
      </c>
      <c r="L13" s="29">
        <v>0.23</v>
      </c>
      <c r="M13" s="28">
        <f t="shared" ref="M13" si="4">(K13+(K13*0.23))</f>
        <v>0</v>
      </c>
    </row>
    <row r="14" spans="1:13" s="3" customFormat="1" ht="39.950000000000003" customHeight="1">
      <c r="A14" s="13">
        <v>4</v>
      </c>
      <c r="B14" s="14" t="s">
        <v>72</v>
      </c>
      <c r="C14" s="15">
        <v>562</v>
      </c>
      <c r="D14" s="16">
        <v>0.42</v>
      </c>
      <c r="E14" s="15">
        <f>(C14-(C14*D14))</f>
        <v>325.96000000000004</v>
      </c>
      <c r="F14" s="16">
        <v>0.55000000000000004</v>
      </c>
      <c r="G14" s="15">
        <f>(K14-H14)</f>
        <v>-325.96000000000004</v>
      </c>
      <c r="H14" s="15">
        <f>(E14*J14)</f>
        <v>325.96000000000004</v>
      </c>
      <c r="I14" s="5"/>
      <c r="J14" s="13">
        <v>1</v>
      </c>
      <c r="K14" s="5">
        <f>(I14*J14)</f>
        <v>0</v>
      </c>
      <c r="L14" s="17">
        <v>0.23</v>
      </c>
      <c r="M14" s="5">
        <f>(K14+(K14*0.23))</f>
        <v>0</v>
      </c>
    </row>
    <row r="15" spans="1:13" s="3" customFormat="1" ht="39.950000000000003" customHeight="1">
      <c r="A15" s="13">
        <v>5</v>
      </c>
      <c r="B15" s="14" t="s">
        <v>73</v>
      </c>
      <c r="C15" s="15">
        <v>562</v>
      </c>
      <c r="D15" s="16">
        <v>0.42</v>
      </c>
      <c r="E15" s="15">
        <f>(C15-(C15*D15))</f>
        <v>325.96000000000004</v>
      </c>
      <c r="F15" s="16">
        <v>0.55000000000000004</v>
      </c>
      <c r="G15" s="15">
        <f>(K15-H15)</f>
        <v>-977.88000000000011</v>
      </c>
      <c r="H15" s="15">
        <f>(E15*J15)</f>
        <v>977.88000000000011</v>
      </c>
      <c r="I15" s="5"/>
      <c r="J15" s="13">
        <v>3</v>
      </c>
      <c r="K15" s="5">
        <f>(I15*J15)</f>
        <v>0</v>
      </c>
      <c r="L15" s="17">
        <v>0.23</v>
      </c>
      <c r="M15" s="5">
        <f>(K15+(K15*0.23))</f>
        <v>0</v>
      </c>
    </row>
    <row r="16" spans="1:13" s="3" customFormat="1" ht="39.950000000000003" customHeight="1">
      <c r="A16" s="13">
        <v>6</v>
      </c>
      <c r="B16" s="14" t="s">
        <v>51</v>
      </c>
      <c r="C16" s="15">
        <v>563</v>
      </c>
      <c r="D16" s="16">
        <v>1.42</v>
      </c>
      <c r="E16" s="15">
        <f>(C16-(C16*D16))</f>
        <v>-236.45999999999992</v>
      </c>
      <c r="F16" s="16">
        <v>1.55</v>
      </c>
      <c r="G16" s="15">
        <f>(K16-H16)</f>
        <v>472.91999999999985</v>
      </c>
      <c r="H16" s="15">
        <f>(E16*J16)</f>
        <v>-472.91999999999985</v>
      </c>
      <c r="I16" s="5"/>
      <c r="J16" s="13">
        <v>2</v>
      </c>
      <c r="K16" s="5">
        <f>(I16*J16)</f>
        <v>0</v>
      </c>
      <c r="L16" s="17">
        <v>1.23</v>
      </c>
      <c r="M16" s="5">
        <f>(K16+(K16*0.23))</f>
        <v>0</v>
      </c>
    </row>
    <row r="17" spans="1:13" s="3" customFormat="1" ht="39.950000000000003" customHeight="1">
      <c r="A17" s="13">
        <v>7</v>
      </c>
      <c r="B17" s="14" t="s">
        <v>15</v>
      </c>
      <c r="C17" s="15">
        <v>487</v>
      </c>
      <c r="D17" s="16">
        <v>0.42</v>
      </c>
      <c r="E17" s="15">
        <f t="shared" ref="E17:E21" si="5">(C17-(C17*D17))</f>
        <v>282.46000000000004</v>
      </c>
      <c r="F17" s="16">
        <v>0.55000000000000004</v>
      </c>
      <c r="G17" s="15">
        <f t="shared" ref="G17:G21" si="6">(K17-H17)</f>
        <v>-282.46000000000004</v>
      </c>
      <c r="H17" s="15">
        <f t="shared" ref="H17:H21" si="7">(E17*J17)</f>
        <v>282.46000000000004</v>
      </c>
      <c r="I17" s="5"/>
      <c r="J17" s="13">
        <v>1</v>
      </c>
      <c r="K17" s="5">
        <f t="shared" ref="K17:K21" si="8">(I17*J17)</f>
        <v>0</v>
      </c>
      <c r="L17" s="17">
        <v>0.23</v>
      </c>
      <c r="M17" s="5">
        <f t="shared" ref="M17:M21" si="9">(K17+(K17*0.23))</f>
        <v>0</v>
      </c>
    </row>
    <row r="18" spans="1:13" s="3" customFormat="1" ht="42" customHeight="1">
      <c r="A18" s="13">
        <v>8</v>
      </c>
      <c r="B18" s="14" t="s">
        <v>21</v>
      </c>
      <c r="C18" s="15">
        <v>72</v>
      </c>
      <c r="D18" s="16">
        <v>0.42</v>
      </c>
      <c r="E18" s="15">
        <f t="shared" si="5"/>
        <v>41.760000000000005</v>
      </c>
      <c r="F18" s="16">
        <v>0.55000000000000004</v>
      </c>
      <c r="G18" s="15">
        <f t="shared" si="6"/>
        <v>-41.760000000000005</v>
      </c>
      <c r="H18" s="15">
        <f t="shared" si="7"/>
        <v>41.760000000000005</v>
      </c>
      <c r="I18" s="5"/>
      <c r="J18" s="13">
        <v>1</v>
      </c>
      <c r="K18" s="5">
        <f t="shared" si="8"/>
        <v>0</v>
      </c>
      <c r="L18" s="17">
        <v>0.23</v>
      </c>
      <c r="M18" s="5">
        <f t="shared" si="9"/>
        <v>0</v>
      </c>
    </row>
    <row r="19" spans="1:13" s="3" customFormat="1" ht="39.75" customHeight="1">
      <c r="A19" s="13">
        <v>9</v>
      </c>
      <c r="B19" s="14" t="s">
        <v>56</v>
      </c>
      <c r="C19" s="15">
        <v>290</v>
      </c>
      <c r="D19" s="16">
        <v>0.42</v>
      </c>
      <c r="E19" s="15">
        <f t="shared" si="5"/>
        <v>168.2</v>
      </c>
      <c r="F19" s="16">
        <v>0.55000000000000004</v>
      </c>
      <c r="G19" s="15">
        <f t="shared" si="6"/>
        <v>-168.2</v>
      </c>
      <c r="H19" s="15">
        <f t="shared" si="7"/>
        <v>168.2</v>
      </c>
      <c r="I19" s="5"/>
      <c r="J19" s="13">
        <v>1</v>
      </c>
      <c r="K19" s="5">
        <f t="shared" si="8"/>
        <v>0</v>
      </c>
      <c r="L19" s="17">
        <v>0.23</v>
      </c>
      <c r="M19" s="5">
        <f t="shared" si="9"/>
        <v>0</v>
      </c>
    </row>
    <row r="20" spans="1:13" s="3" customFormat="1" ht="35.1" customHeight="1">
      <c r="A20" s="13">
        <v>10</v>
      </c>
      <c r="B20" s="14" t="s">
        <v>55</v>
      </c>
      <c r="C20" s="15">
        <v>100</v>
      </c>
      <c r="D20" s="16">
        <v>0.36</v>
      </c>
      <c r="E20" s="15">
        <f t="shared" si="5"/>
        <v>64</v>
      </c>
      <c r="F20" s="16">
        <v>0.55500000000000005</v>
      </c>
      <c r="G20" s="15">
        <f t="shared" si="6"/>
        <v>-64</v>
      </c>
      <c r="H20" s="15">
        <f t="shared" si="7"/>
        <v>64</v>
      </c>
      <c r="I20" s="5"/>
      <c r="J20" s="13">
        <v>1</v>
      </c>
      <c r="K20" s="5">
        <f t="shared" si="8"/>
        <v>0</v>
      </c>
      <c r="L20" s="17">
        <v>0.23</v>
      </c>
      <c r="M20" s="5">
        <f t="shared" si="9"/>
        <v>0</v>
      </c>
    </row>
    <row r="21" spans="1:13" s="3" customFormat="1" ht="35.1" customHeight="1">
      <c r="A21" s="13">
        <v>11</v>
      </c>
      <c r="B21" s="14" t="s">
        <v>25</v>
      </c>
      <c r="C21" s="15">
        <v>59</v>
      </c>
      <c r="D21" s="16">
        <v>0.42</v>
      </c>
      <c r="E21" s="15">
        <f t="shared" si="5"/>
        <v>34.22</v>
      </c>
      <c r="F21" s="16">
        <v>0.55000000000000004</v>
      </c>
      <c r="G21" s="15">
        <f t="shared" si="6"/>
        <v>-102.66</v>
      </c>
      <c r="H21" s="15">
        <f t="shared" si="7"/>
        <v>102.66</v>
      </c>
      <c r="I21" s="5"/>
      <c r="J21" s="13">
        <v>3</v>
      </c>
      <c r="K21" s="5">
        <f t="shared" si="8"/>
        <v>0</v>
      </c>
      <c r="L21" s="17">
        <v>0.23</v>
      </c>
      <c r="M21" s="5">
        <f t="shared" si="9"/>
        <v>0</v>
      </c>
    </row>
    <row r="22" spans="1:13" s="2" customFormat="1" ht="32.25" customHeight="1">
      <c r="A22" s="18"/>
      <c r="B22" s="19"/>
      <c r="C22" s="19"/>
      <c r="D22" s="19"/>
      <c r="E22" s="19"/>
      <c r="F22" s="19"/>
      <c r="G22" s="15">
        <f>SUM(G11:G21)</f>
        <v>-2960.3</v>
      </c>
      <c r="H22" s="15">
        <f>SUM(H11:H21)</f>
        <v>2960.3</v>
      </c>
      <c r="I22" s="20"/>
      <c r="J22" s="18"/>
      <c r="K22" s="21">
        <f>SUM(K11:K21)</f>
        <v>0</v>
      </c>
      <c r="L22" s="22"/>
      <c r="M22" s="21">
        <f>SUM(M11:M21)</f>
        <v>0</v>
      </c>
    </row>
    <row r="23" spans="1:13" ht="37.5" customHeight="1">
      <c r="A23" s="4"/>
      <c r="B23" s="6"/>
      <c r="C23" s="6"/>
      <c r="D23" s="6"/>
      <c r="E23" s="6"/>
      <c r="F23" s="6"/>
      <c r="G23" s="7"/>
      <c r="H23" s="7"/>
      <c r="I23" s="7"/>
      <c r="J23" s="7"/>
      <c r="K23" s="7"/>
      <c r="L23" s="7"/>
      <c r="M23" s="4"/>
    </row>
    <row r="24" spans="1:13" ht="16.5" customHeight="1">
      <c r="A24" s="4"/>
      <c r="B24" s="39" t="s">
        <v>16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20.100000000000001" customHeight="1">
      <c r="A25" s="8" t="s">
        <v>0</v>
      </c>
      <c r="B25" s="9" t="s">
        <v>11</v>
      </c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12</v>
      </c>
      <c r="I25" s="11" t="s">
        <v>9</v>
      </c>
      <c r="J25" s="8" t="s">
        <v>1</v>
      </c>
      <c r="K25" s="11" t="s">
        <v>10</v>
      </c>
      <c r="L25" s="12" t="s">
        <v>2</v>
      </c>
      <c r="M25" s="11" t="s">
        <v>3</v>
      </c>
    </row>
    <row r="26" spans="1:13" s="3" customFormat="1" ht="57" customHeight="1">
      <c r="A26" s="13">
        <v>1</v>
      </c>
      <c r="B26" s="14" t="s">
        <v>52</v>
      </c>
      <c r="C26" s="15">
        <v>528</v>
      </c>
      <c r="D26" s="16">
        <v>0.42</v>
      </c>
      <c r="E26" s="15">
        <f>(C26-(C26*D26))</f>
        <v>306.24</v>
      </c>
      <c r="F26" s="16">
        <v>0.55000000000000004</v>
      </c>
      <c r="G26" s="15">
        <f>(K26-H26)</f>
        <v>-918.72</v>
      </c>
      <c r="H26" s="15">
        <f>(E26*J26)</f>
        <v>918.72</v>
      </c>
      <c r="I26" s="5"/>
      <c r="J26" s="13">
        <v>3</v>
      </c>
      <c r="K26" s="5">
        <f>(I26*J26)</f>
        <v>0</v>
      </c>
      <c r="L26" s="17">
        <v>0.23</v>
      </c>
      <c r="M26" s="5">
        <f>(K26+(K26*0.23))</f>
        <v>0</v>
      </c>
    </row>
    <row r="27" spans="1:13" s="30" customFormat="1" ht="62.25" customHeight="1">
      <c r="A27" s="24">
        <v>2</v>
      </c>
      <c r="B27" s="25" t="s">
        <v>36</v>
      </c>
      <c r="C27" s="26">
        <v>317</v>
      </c>
      <c r="D27" s="27">
        <v>0.42</v>
      </c>
      <c r="E27" s="26">
        <f t="shared" ref="E27" si="10">(C27-(C27*D27))</f>
        <v>183.86</v>
      </c>
      <c r="F27" s="27">
        <v>0.55000000000000004</v>
      </c>
      <c r="G27" s="26">
        <f t="shared" ref="G27" si="11">(K27-H27)</f>
        <v>-551.58000000000004</v>
      </c>
      <c r="H27" s="26">
        <f t="shared" ref="H27" si="12">(E27*J27)</f>
        <v>551.58000000000004</v>
      </c>
      <c r="I27" s="28"/>
      <c r="J27" s="24">
        <v>3</v>
      </c>
      <c r="K27" s="28">
        <f t="shared" ref="K27" si="13">(I27*J27)</f>
        <v>0</v>
      </c>
      <c r="L27" s="29">
        <v>0.23</v>
      </c>
      <c r="M27" s="28">
        <f t="shared" ref="M27" si="14">(K27+(K27*0.23))</f>
        <v>0</v>
      </c>
    </row>
    <row r="28" spans="1:13" s="3" customFormat="1" ht="39.950000000000003" customHeight="1">
      <c r="A28" s="13">
        <v>3</v>
      </c>
      <c r="B28" s="14" t="s">
        <v>38</v>
      </c>
      <c r="C28" s="15">
        <v>562</v>
      </c>
      <c r="D28" s="16">
        <v>0.42</v>
      </c>
      <c r="E28" s="15">
        <f t="shared" ref="E28:E34" si="15">(C28-(C28*D28))</f>
        <v>325.96000000000004</v>
      </c>
      <c r="F28" s="16">
        <v>0.55000000000000004</v>
      </c>
      <c r="G28" s="15">
        <f t="shared" ref="G28:G34" si="16">(K28-H28)</f>
        <v>-1303.8400000000001</v>
      </c>
      <c r="H28" s="15">
        <f t="shared" ref="H28:H34" si="17">(E28*J28)</f>
        <v>1303.8400000000001</v>
      </c>
      <c r="I28" s="5"/>
      <c r="J28" s="13">
        <v>4</v>
      </c>
      <c r="K28" s="5">
        <f t="shared" ref="K28:K34" si="18">(I28*J28)</f>
        <v>0</v>
      </c>
      <c r="L28" s="17">
        <v>0.23</v>
      </c>
      <c r="M28" s="5">
        <f t="shared" ref="M28:M34" si="19">(K28+(K28*0.23))</f>
        <v>0</v>
      </c>
    </row>
    <row r="29" spans="1:13" s="3" customFormat="1" ht="39.950000000000003" customHeight="1">
      <c r="A29" s="13">
        <v>4</v>
      </c>
      <c r="B29" s="14" t="s">
        <v>74</v>
      </c>
      <c r="C29" s="15">
        <v>562</v>
      </c>
      <c r="D29" s="16">
        <v>0.42</v>
      </c>
      <c r="E29" s="15">
        <f t="shared" ref="E29" si="20">(C29-(C29*D29))</f>
        <v>325.96000000000004</v>
      </c>
      <c r="F29" s="16">
        <v>0.55000000000000004</v>
      </c>
      <c r="G29" s="15">
        <f t="shared" ref="G29" si="21">(K29-H29)</f>
        <v>-325.96000000000004</v>
      </c>
      <c r="H29" s="15">
        <f t="shared" ref="H29" si="22">(E29*J29)</f>
        <v>325.96000000000004</v>
      </c>
      <c r="I29" s="5"/>
      <c r="J29" s="13">
        <v>1</v>
      </c>
      <c r="K29" s="5">
        <f t="shared" ref="K29" si="23">(I29*J29)</f>
        <v>0</v>
      </c>
      <c r="L29" s="17">
        <v>0.23</v>
      </c>
      <c r="M29" s="5">
        <f t="shared" ref="M29" si="24">(K29+(K29*0.23))</f>
        <v>0</v>
      </c>
    </row>
    <row r="30" spans="1:13" s="3" customFormat="1" ht="52.5" customHeight="1">
      <c r="A30" s="13">
        <v>5</v>
      </c>
      <c r="B30" s="14" t="s">
        <v>57</v>
      </c>
      <c r="C30" s="15">
        <v>72</v>
      </c>
      <c r="D30" s="16">
        <v>0.42</v>
      </c>
      <c r="E30" s="15">
        <f t="shared" si="15"/>
        <v>41.760000000000005</v>
      </c>
      <c r="F30" s="16">
        <v>0.55000000000000004</v>
      </c>
      <c r="G30" s="15">
        <f t="shared" si="16"/>
        <v>-41.760000000000005</v>
      </c>
      <c r="H30" s="15">
        <f t="shared" si="17"/>
        <v>41.760000000000005</v>
      </c>
      <c r="I30" s="5"/>
      <c r="J30" s="13">
        <v>1</v>
      </c>
      <c r="K30" s="5">
        <f t="shared" si="18"/>
        <v>0</v>
      </c>
      <c r="L30" s="17">
        <v>0.23</v>
      </c>
      <c r="M30" s="5">
        <f t="shared" si="19"/>
        <v>0</v>
      </c>
    </row>
    <row r="31" spans="1:13" s="3" customFormat="1" ht="35.1" customHeight="1">
      <c r="A31" s="13">
        <v>6</v>
      </c>
      <c r="B31" s="14" t="s">
        <v>53</v>
      </c>
      <c r="C31" s="15">
        <v>290</v>
      </c>
      <c r="D31" s="16">
        <v>0.42</v>
      </c>
      <c r="E31" s="15">
        <f t="shared" si="15"/>
        <v>168.2</v>
      </c>
      <c r="F31" s="16">
        <v>0.55000000000000004</v>
      </c>
      <c r="G31" s="15">
        <f t="shared" si="16"/>
        <v>-168.2</v>
      </c>
      <c r="H31" s="15">
        <f t="shared" si="17"/>
        <v>168.2</v>
      </c>
      <c r="I31" s="5"/>
      <c r="J31" s="13">
        <v>1</v>
      </c>
      <c r="K31" s="5">
        <f t="shared" si="18"/>
        <v>0</v>
      </c>
      <c r="L31" s="17">
        <v>0.23</v>
      </c>
      <c r="M31" s="5">
        <f t="shared" si="19"/>
        <v>0</v>
      </c>
    </row>
    <row r="32" spans="1:13" s="3" customFormat="1" ht="35.1" customHeight="1">
      <c r="A32" s="13">
        <v>7</v>
      </c>
      <c r="B32" s="14" t="s">
        <v>54</v>
      </c>
      <c r="C32" s="15">
        <v>450</v>
      </c>
      <c r="D32" s="16">
        <v>0.42</v>
      </c>
      <c r="E32" s="15">
        <f t="shared" si="15"/>
        <v>261</v>
      </c>
      <c r="F32" s="16">
        <v>0.55000000000000004</v>
      </c>
      <c r="G32" s="15">
        <f t="shared" si="16"/>
        <v>-261</v>
      </c>
      <c r="H32" s="15">
        <f t="shared" si="17"/>
        <v>261</v>
      </c>
      <c r="I32" s="5"/>
      <c r="J32" s="13">
        <v>1</v>
      </c>
      <c r="K32" s="5">
        <f t="shared" si="18"/>
        <v>0</v>
      </c>
      <c r="L32" s="17">
        <v>0.23</v>
      </c>
      <c r="M32" s="5">
        <f t="shared" si="19"/>
        <v>0</v>
      </c>
    </row>
    <row r="33" spans="1:13" s="3" customFormat="1" ht="35.1" customHeight="1">
      <c r="A33" s="13">
        <v>8</v>
      </c>
      <c r="B33" s="14" t="s">
        <v>18</v>
      </c>
      <c r="C33" s="15">
        <v>100</v>
      </c>
      <c r="D33" s="16">
        <v>0.36</v>
      </c>
      <c r="E33" s="15">
        <f t="shared" si="15"/>
        <v>64</v>
      </c>
      <c r="F33" s="16">
        <v>0.55500000000000005</v>
      </c>
      <c r="G33" s="15">
        <f t="shared" si="16"/>
        <v>-64</v>
      </c>
      <c r="H33" s="15">
        <f t="shared" si="17"/>
        <v>64</v>
      </c>
      <c r="I33" s="5"/>
      <c r="J33" s="13">
        <v>1</v>
      </c>
      <c r="K33" s="5">
        <f t="shared" si="18"/>
        <v>0</v>
      </c>
      <c r="L33" s="17">
        <v>0.23</v>
      </c>
      <c r="M33" s="5">
        <f t="shared" si="19"/>
        <v>0</v>
      </c>
    </row>
    <row r="34" spans="1:13" s="3" customFormat="1" ht="35.1" customHeight="1">
      <c r="A34" s="13">
        <v>9</v>
      </c>
      <c r="B34" s="14" t="s">
        <v>19</v>
      </c>
      <c r="C34" s="15">
        <v>59</v>
      </c>
      <c r="D34" s="16">
        <v>0.42</v>
      </c>
      <c r="E34" s="15">
        <f t="shared" si="15"/>
        <v>34.22</v>
      </c>
      <c r="F34" s="16">
        <v>0.55000000000000004</v>
      </c>
      <c r="G34" s="15">
        <f t="shared" si="16"/>
        <v>-102.66</v>
      </c>
      <c r="H34" s="15">
        <f t="shared" si="17"/>
        <v>102.66</v>
      </c>
      <c r="I34" s="5"/>
      <c r="J34" s="13">
        <v>3</v>
      </c>
      <c r="K34" s="5">
        <f t="shared" si="18"/>
        <v>0</v>
      </c>
      <c r="L34" s="17">
        <v>0.23</v>
      </c>
      <c r="M34" s="5">
        <f t="shared" si="19"/>
        <v>0</v>
      </c>
    </row>
    <row r="35" spans="1:13" s="2" customFormat="1" ht="32.25" customHeight="1">
      <c r="A35" s="18"/>
      <c r="B35" s="19"/>
      <c r="C35" s="19"/>
      <c r="D35" s="19"/>
      <c r="E35" s="19"/>
      <c r="F35" s="19"/>
      <c r="G35" s="15">
        <f>SUM(G26:G34)</f>
        <v>-3737.7200000000003</v>
      </c>
      <c r="H35" s="15">
        <f>SUM(H26:H34)</f>
        <v>3737.7200000000003</v>
      </c>
      <c r="I35" s="20"/>
      <c r="J35" s="18"/>
      <c r="K35" s="21">
        <f>SUM(K26:K34)</f>
        <v>0</v>
      </c>
      <c r="L35" s="22"/>
      <c r="M35" s="21">
        <f>SUM(M26:M34)</f>
        <v>0</v>
      </c>
    </row>
    <row r="36" spans="1:13" ht="12.75" customHeight="1">
      <c r="A36" s="4"/>
      <c r="B36" s="6"/>
      <c r="C36" s="6"/>
      <c r="D36" s="6"/>
      <c r="E36" s="6"/>
      <c r="F36" s="6"/>
      <c r="G36" s="7"/>
      <c r="H36" s="7"/>
      <c r="I36" s="7"/>
      <c r="J36" s="7"/>
      <c r="K36" s="7"/>
      <c r="L36" s="7"/>
      <c r="M36" s="4"/>
    </row>
    <row r="37" spans="1:13" ht="16.5" customHeight="1">
      <c r="A37" s="4"/>
      <c r="B37" s="37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20.100000000000001" customHeight="1">
      <c r="A38" s="8" t="s">
        <v>0</v>
      </c>
      <c r="B38" s="9" t="s">
        <v>11</v>
      </c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12</v>
      </c>
      <c r="I38" s="11" t="s">
        <v>9</v>
      </c>
      <c r="J38" s="8" t="s">
        <v>1</v>
      </c>
      <c r="K38" s="11" t="s">
        <v>10</v>
      </c>
      <c r="L38" s="12" t="s">
        <v>2</v>
      </c>
      <c r="M38" s="11" t="s">
        <v>3</v>
      </c>
    </row>
    <row r="39" spans="1:13" s="3" customFormat="1" ht="57" customHeight="1">
      <c r="A39" s="13">
        <v>1</v>
      </c>
      <c r="B39" s="14" t="s">
        <v>30</v>
      </c>
      <c r="C39" s="15">
        <v>528</v>
      </c>
      <c r="D39" s="16">
        <v>0.42</v>
      </c>
      <c r="E39" s="15">
        <f>(C39-(C39*D39))</f>
        <v>306.24</v>
      </c>
      <c r="F39" s="16">
        <v>0.55000000000000004</v>
      </c>
      <c r="G39" s="15">
        <f>(K39-H39)</f>
        <v>-612.48</v>
      </c>
      <c r="H39" s="15">
        <f>(E39*J39)</f>
        <v>612.48</v>
      </c>
      <c r="I39" s="5"/>
      <c r="J39" s="13">
        <v>2</v>
      </c>
      <c r="K39" s="5">
        <f>(I39*J39)</f>
        <v>0</v>
      </c>
      <c r="L39" s="17">
        <v>0.23</v>
      </c>
      <c r="M39" s="5">
        <f>(K39+(K39*0.23))</f>
        <v>0</v>
      </c>
    </row>
    <row r="40" spans="1:13" s="3" customFormat="1" ht="57" customHeight="1">
      <c r="A40" s="13">
        <v>2</v>
      </c>
      <c r="B40" s="14" t="s">
        <v>75</v>
      </c>
      <c r="C40" s="15">
        <v>561</v>
      </c>
      <c r="D40" s="16">
        <v>-0.57999999999999996</v>
      </c>
      <c r="E40" s="15">
        <f>(C40-(C40*D40))</f>
        <v>886.38</v>
      </c>
      <c r="F40" s="16">
        <v>-0.45</v>
      </c>
      <c r="G40" s="15">
        <f>(K40-H40)</f>
        <v>-1772.76</v>
      </c>
      <c r="H40" s="15">
        <f>(E40*J40)</f>
        <v>1772.76</v>
      </c>
      <c r="I40" s="5"/>
      <c r="J40" s="13">
        <v>2</v>
      </c>
      <c r="K40" s="5">
        <f>(I40*J40)</f>
        <v>0</v>
      </c>
      <c r="L40" s="17">
        <v>-0.77</v>
      </c>
      <c r="M40" s="5">
        <f>(K40+(K40*0.23))</f>
        <v>0</v>
      </c>
    </row>
    <row r="41" spans="1:13" s="3" customFormat="1" ht="39.950000000000003" customHeight="1">
      <c r="A41" s="13">
        <v>3</v>
      </c>
      <c r="B41" s="14" t="s">
        <v>38</v>
      </c>
      <c r="C41" s="15">
        <v>562</v>
      </c>
      <c r="D41" s="16">
        <v>0.42</v>
      </c>
      <c r="E41" s="15">
        <f>(C41-(C41*D41))</f>
        <v>325.96000000000004</v>
      </c>
      <c r="F41" s="16">
        <v>0.55000000000000004</v>
      </c>
      <c r="G41" s="15">
        <f>(K41-H41)</f>
        <v>-977.88000000000011</v>
      </c>
      <c r="H41" s="15">
        <f>(E41*J41)</f>
        <v>977.88000000000011</v>
      </c>
      <c r="I41" s="5"/>
      <c r="J41" s="13">
        <v>3</v>
      </c>
      <c r="K41" s="5">
        <f>(I41*J41)</f>
        <v>0</v>
      </c>
      <c r="L41" s="17">
        <v>0.23</v>
      </c>
      <c r="M41" s="5">
        <f>(K41+(K41*0.23))</f>
        <v>0</v>
      </c>
    </row>
    <row r="42" spans="1:13" s="3" customFormat="1" ht="57" customHeight="1">
      <c r="A42" s="13">
        <v>4</v>
      </c>
      <c r="B42" s="14" t="s">
        <v>65</v>
      </c>
      <c r="C42" s="15">
        <v>528</v>
      </c>
      <c r="D42" s="16">
        <v>0.42</v>
      </c>
      <c r="E42" s="15">
        <f>(C42-(C42*D42))</f>
        <v>306.24</v>
      </c>
      <c r="F42" s="16">
        <v>0.55000000000000004</v>
      </c>
      <c r="G42" s="15">
        <f>(K42-H42)</f>
        <v>-306.24</v>
      </c>
      <c r="H42" s="15">
        <f>(E42*J42)</f>
        <v>306.24</v>
      </c>
      <c r="I42" s="5"/>
      <c r="J42" s="13">
        <v>1</v>
      </c>
      <c r="K42" s="5">
        <f>(I42*J42)</f>
        <v>0</v>
      </c>
      <c r="L42" s="17">
        <v>0.23</v>
      </c>
      <c r="M42" s="5">
        <f>(K42+(K42*0.23))</f>
        <v>0</v>
      </c>
    </row>
    <row r="43" spans="1:13" s="3" customFormat="1" ht="51">
      <c r="A43" s="13">
        <v>5</v>
      </c>
      <c r="B43" s="25" t="s">
        <v>36</v>
      </c>
      <c r="C43" s="15">
        <v>562</v>
      </c>
      <c r="D43" s="16">
        <v>0.42</v>
      </c>
      <c r="E43" s="15">
        <f t="shared" ref="E43:E48" si="25">(C43-(C43*D43))</f>
        <v>325.96000000000004</v>
      </c>
      <c r="F43" s="16">
        <v>0.55000000000000004</v>
      </c>
      <c r="G43" s="15">
        <f t="shared" ref="G43:G48" si="26">(K43-H43)</f>
        <v>-977.88000000000011</v>
      </c>
      <c r="H43" s="15">
        <f t="shared" ref="H43:H48" si="27">(E43*J43)</f>
        <v>977.88000000000011</v>
      </c>
      <c r="I43" s="5"/>
      <c r="J43" s="13">
        <v>3</v>
      </c>
      <c r="K43" s="5">
        <f t="shared" ref="K43:K48" si="28">(I43*J43)</f>
        <v>0</v>
      </c>
      <c r="L43" s="17">
        <v>0.23</v>
      </c>
      <c r="M43" s="5">
        <f t="shared" ref="M43:M48" si="29">(K43+(K43*0.23))</f>
        <v>0</v>
      </c>
    </row>
    <row r="44" spans="1:13" s="3" customFormat="1" ht="39.950000000000003" customHeight="1">
      <c r="A44" s="13">
        <v>6</v>
      </c>
      <c r="B44" s="14" t="s">
        <v>31</v>
      </c>
      <c r="C44" s="15">
        <v>562</v>
      </c>
      <c r="D44" s="16">
        <v>0.42</v>
      </c>
      <c r="E44" s="15">
        <f t="shared" si="25"/>
        <v>325.96000000000004</v>
      </c>
      <c r="F44" s="16">
        <v>0.55000000000000004</v>
      </c>
      <c r="G44" s="15">
        <f t="shared" si="26"/>
        <v>-325.96000000000004</v>
      </c>
      <c r="H44" s="15">
        <f t="shared" si="27"/>
        <v>325.96000000000004</v>
      </c>
      <c r="I44" s="5"/>
      <c r="J44" s="13">
        <v>1</v>
      </c>
      <c r="K44" s="5">
        <f t="shared" si="28"/>
        <v>0</v>
      </c>
      <c r="L44" s="17">
        <v>0.23</v>
      </c>
      <c r="M44" s="5">
        <f t="shared" si="29"/>
        <v>0</v>
      </c>
    </row>
    <row r="45" spans="1:13" s="3" customFormat="1" ht="47.25" customHeight="1">
      <c r="A45" s="13">
        <v>7</v>
      </c>
      <c r="B45" s="14" t="s">
        <v>32</v>
      </c>
      <c r="C45" s="15">
        <v>460</v>
      </c>
      <c r="D45" s="16">
        <v>0.42</v>
      </c>
      <c r="E45" s="15">
        <f t="shared" si="25"/>
        <v>266.8</v>
      </c>
      <c r="F45" s="16">
        <v>0.55000000000000004</v>
      </c>
      <c r="G45" s="15">
        <f t="shared" si="26"/>
        <v>-266.8</v>
      </c>
      <c r="H45" s="15">
        <f t="shared" si="27"/>
        <v>266.8</v>
      </c>
      <c r="I45" s="5"/>
      <c r="J45" s="13">
        <v>1</v>
      </c>
      <c r="K45" s="5">
        <f t="shared" si="28"/>
        <v>0</v>
      </c>
      <c r="L45" s="17">
        <v>0.23</v>
      </c>
      <c r="M45" s="5">
        <f t="shared" si="29"/>
        <v>0</v>
      </c>
    </row>
    <row r="46" spans="1:13" s="3" customFormat="1" ht="47.25" customHeight="1">
      <c r="A46" s="13">
        <v>8</v>
      </c>
      <c r="B46" s="14" t="s">
        <v>58</v>
      </c>
      <c r="C46" s="15">
        <v>460</v>
      </c>
      <c r="D46" s="16">
        <v>0.42</v>
      </c>
      <c r="E46" s="15">
        <f>(C46-(C46*D46))</f>
        <v>266.8</v>
      </c>
      <c r="F46" s="16">
        <v>0.55000000000000004</v>
      </c>
      <c r="G46" s="15">
        <f>(K46-H46)</f>
        <v>-266.8</v>
      </c>
      <c r="H46" s="15">
        <f>(E46*J46)</f>
        <v>266.8</v>
      </c>
      <c r="I46" s="5"/>
      <c r="J46" s="13">
        <v>1</v>
      </c>
      <c r="K46" s="5">
        <f>(I46*J46)</f>
        <v>0</v>
      </c>
      <c r="L46" s="17">
        <v>0.23</v>
      </c>
      <c r="M46" s="5">
        <f>(K46+(K46*0.23))</f>
        <v>0</v>
      </c>
    </row>
    <row r="47" spans="1:13" s="3" customFormat="1" ht="39.950000000000003" customHeight="1">
      <c r="A47" s="13">
        <v>9</v>
      </c>
      <c r="B47" s="14" t="s">
        <v>18</v>
      </c>
      <c r="C47" s="15">
        <v>487</v>
      </c>
      <c r="D47" s="16">
        <v>0.42</v>
      </c>
      <c r="E47" s="15">
        <f t="shared" si="25"/>
        <v>282.46000000000004</v>
      </c>
      <c r="F47" s="16">
        <v>0.55000000000000004</v>
      </c>
      <c r="G47" s="15">
        <f t="shared" si="26"/>
        <v>-282.46000000000004</v>
      </c>
      <c r="H47" s="15">
        <f t="shared" si="27"/>
        <v>282.46000000000004</v>
      </c>
      <c r="I47" s="5"/>
      <c r="J47" s="13">
        <v>1</v>
      </c>
      <c r="K47" s="5">
        <f t="shared" si="28"/>
        <v>0</v>
      </c>
      <c r="L47" s="17">
        <v>0.23</v>
      </c>
      <c r="M47" s="5">
        <f t="shared" si="29"/>
        <v>0</v>
      </c>
    </row>
    <row r="48" spans="1:13" s="3" customFormat="1" ht="35.1" customHeight="1">
      <c r="A48" s="13">
        <v>10</v>
      </c>
      <c r="B48" s="14" t="s">
        <v>35</v>
      </c>
      <c r="C48" s="15">
        <v>59</v>
      </c>
      <c r="D48" s="16">
        <v>0.42</v>
      </c>
      <c r="E48" s="15">
        <f t="shared" si="25"/>
        <v>34.22</v>
      </c>
      <c r="F48" s="16">
        <v>0.55000000000000004</v>
      </c>
      <c r="G48" s="15">
        <f t="shared" si="26"/>
        <v>-102.66</v>
      </c>
      <c r="H48" s="15">
        <f t="shared" si="27"/>
        <v>102.66</v>
      </c>
      <c r="I48" s="5"/>
      <c r="J48" s="13">
        <v>3</v>
      </c>
      <c r="K48" s="5">
        <f t="shared" si="28"/>
        <v>0</v>
      </c>
      <c r="L48" s="17">
        <v>0.23</v>
      </c>
      <c r="M48" s="5">
        <f t="shared" si="29"/>
        <v>0</v>
      </c>
    </row>
    <row r="49" spans="1:13" s="2" customFormat="1" ht="32.25" customHeight="1">
      <c r="A49" s="18"/>
      <c r="B49" s="19"/>
      <c r="C49" s="19"/>
      <c r="D49" s="19"/>
      <c r="E49" s="19"/>
      <c r="F49" s="19"/>
      <c r="G49" s="15">
        <f>SUM(G39:G48)</f>
        <v>-5891.92</v>
      </c>
      <c r="H49" s="15">
        <f>SUM(H39:H48)</f>
        <v>5891.92</v>
      </c>
      <c r="I49" s="20"/>
      <c r="J49" s="18"/>
      <c r="K49" s="21">
        <f>SUM(K39:K48)</f>
        <v>0</v>
      </c>
      <c r="L49" s="22"/>
      <c r="M49" s="21">
        <f>SUM(M39:M48)</f>
        <v>0</v>
      </c>
    </row>
    <row r="50" spans="1:13" s="2" customFormat="1" ht="32.25" customHeight="1">
      <c r="A50" s="18"/>
      <c r="B50" s="32"/>
      <c r="C50" s="32"/>
      <c r="D50" s="32"/>
      <c r="E50" s="32"/>
      <c r="F50" s="32"/>
      <c r="G50" s="33"/>
      <c r="H50" s="33"/>
      <c r="I50" s="20"/>
      <c r="J50" s="18"/>
      <c r="K50" s="20"/>
      <c r="L50" s="34"/>
      <c r="M50" s="20"/>
    </row>
    <row r="52" spans="1:13" ht="16.5" customHeight="1">
      <c r="A52" s="4"/>
      <c r="B52" s="37" t="s">
        <v>20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20.100000000000001" customHeight="1">
      <c r="A53" s="8" t="s">
        <v>0</v>
      </c>
      <c r="B53" s="9" t="s">
        <v>11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12</v>
      </c>
      <c r="I53" s="11" t="s">
        <v>9</v>
      </c>
      <c r="J53" s="8" t="s">
        <v>1</v>
      </c>
      <c r="K53" s="11" t="s">
        <v>10</v>
      </c>
      <c r="L53" s="12" t="s">
        <v>2</v>
      </c>
      <c r="M53" s="11" t="s">
        <v>3</v>
      </c>
    </row>
    <row r="54" spans="1:13" s="3" customFormat="1" ht="57" customHeight="1">
      <c r="A54" s="13">
        <v>1</v>
      </c>
      <c r="B54" s="14" t="s">
        <v>24</v>
      </c>
      <c r="C54" s="15">
        <v>528</v>
      </c>
      <c r="D54" s="16">
        <v>0.42</v>
      </c>
      <c r="E54" s="15">
        <f>(C54-(C54*D54))</f>
        <v>306.24</v>
      </c>
      <c r="F54" s="16">
        <v>0.55000000000000004</v>
      </c>
      <c r="G54" s="15">
        <f>(K54-H54)</f>
        <v>-612.48</v>
      </c>
      <c r="H54" s="15">
        <f>(E54*J54)</f>
        <v>612.48</v>
      </c>
      <c r="I54" s="5"/>
      <c r="J54" s="13">
        <v>2</v>
      </c>
      <c r="K54" s="5">
        <f>(I54*J54)</f>
        <v>0</v>
      </c>
      <c r="L54" s="17">
        <v>0.23</v>
      </c>
      <c r="M54" s="5">
        <f>(K54+(K54*0.23))</f>
        <v>0</v>
      </c>
    </row>
    <row r="55" spans="1:13" s="30" customFormat="1" ht="62.25" customHeight="1">
      <c r="A55" s="24">
        <v>2</v>
      </c>
      <c r="B55" s="25" t="s">
        <v>36</v>
      </c>
      <c r="C55" s="26">
        <v>317</v>
      </c>
      <c r="D55" s="27">
        <v>0.42</v>
      </c>
      <c r="E55" s="26">
        <f t="shared" ref="E55" si="30">(C55-(C55*D55))</f>
        <v>183.86</v>
      </c>
      <c r="F55" s="27">
        <v>0.55000000000000004</v>
      </c>
      <c r="G55" s="26">
        <f t="shared" ref="G55" si="31">(K55-H55)</f>
        <v>-367.72</v>
      </c>
      <c r="H55" s="26">
        <f t="shared" ref="H55" si="32">(E55*J55)</f>
        <v>367.72</v>
      </c>
      <c r="I55" s="28"/>
      <c r="J55" s="24">
        <v>2</v>
      </c>
      <c r="K55" s="28">
        <f t="shared" ref="K55" si="33">(I55*J55)</f>
        <v>0</v>
      </c>
      <c r="L55" s="29">
        <v>0.23</v>
      </c>
      <c r="M55" s="28">
        <f t="shared" ref="M55" si="34">(K55+(K55*0.23))</f>
        <v>0</v>
      </c>
    </row>
    <row r="56" spans="1:13" s="3" customFormat="1" ht="39.950000000000003" customHeight="1">
      <c r="A56" s="13">
        <v>3</v>
      </c>
      <c r="B56" s="14" t="s">
        <v>74</v>
      </c>
      <c r="C56" s="15">
        <v>562</v>
      </c>
      <c r="D56" s="16">
        <v>0.42</v>
      </c>
      <c r="E56" s="15">
        <f t="shared" ref="E56:E59" si="35">(C56-(C56*D56))</f>
        <v>325.96000000000004</v>
      </c>
      <c r="F56" s="16">
        <v>0.55000000000000004</v>
      </c>
      <c r="G56" s="15">
        <f t="shared" ref="G56:G59" si="36">(K56-H56)</f>
        <v>-651.92000000000007</v>
      </c>
      <c r="H56" s="15">
        <f t="shared" ref="H56:H59" si="37">(E56*J56)</f>
        <v>651.92000000000007</v>
      </c>
      <c r="I56" s="5"/>
      <c r="J56" s="13">
        <v>2</v>
      </c>
      <c r="K56" s="5">
        <f t="shared" ref="K56:K59" si="38">(I56*J56)</f>
        <v>0</v>
      </c>
      <c r="L56" s="17">
        <v>0.23</v>
      </c>
      <c r="M56" s="5">
        <f t="shared" ref="M56:M59" si="39">(K56+(K56*0.23))</f>
        <v>0</v>
      </c>
    </row>
    <row r="57" spans="1:13" s="3" customFormat="1" ht="52.5" customHeight="1">
      <c r="A57" s="13">
        <v>4</v>
      </c>
      <c r="B57" s="14" t="s">
        <v>17</v>
      </c>
      <c r="C57" s="15">
        <v>72</v>
      </c>
      <c r="D57" s="16">
        <v>0.42</v>
      </c>
      <c r="E57" s="15">
        <f t="shared" si="35"/>
        <v>41.760000000000005</v>
      </c>
      <c r="F57" s="16">
        <v>0.55000000000000004</v>
      </c>
      <c r="G57" s="15">
        <f t="shared" si="36"/>
        <v>-41.760000000000005</v>
      </c>
      <c r="H57" s="15">
        <f t="shared" si="37"/>
        <v>41.760000000000005</v>
      </c>
      <c r="I57" s="5"/>
      <c r="J57" s="13">
        <v>1</v>
      </c>
      <c r="K57" s="5">
        <f t="shared" si="38"/>
        <v>0</v>
      </c>
      <c r="L57" s="17">
        <v>0.23</v>
      </c>
      <c r="M57" s="5">
        <f t="shared" si="39"/>
        <v>0</v>
      </c>
    </row>
    <row r="58" spans="1:13" s="3" customFormat="1" ht="39.75" customHeight="1">
      <c r="A58" s="24">
        <v>5</v>
      </c>
      <c r="B58" s="14" t="s">
        <v>15</v>
      </c>
      <c r="C58" s="15">
        <v>290</v>
      </c>
      <c r="D58" s="16">
        <v>0.42</v>
      </c>
      <c r="E58" s="15">
        <f t="shared" si="35"/>
        <v>168.2</v>
      </c>
      <c r="F58" s="16">
        <v>0.55000000000000004</v>
      </c>
      <c r="G58" s="15">
        <f t="shared" si="36"/>
        <v>-168.2</v>
      </c>
      <c r="H58" s="15">
        <f t="shared" si="37"/>
        <v>168.2</v>
      </c>
      <c r="I58" s="5"/>
      <c r="J58" s="13">
        <v>1</v>
      </c>
      <c r="K58" s="5">
        <f t="shared" si="38"/>
        <v>0</v>
      </c>
      <c r="L58" s="17">
        <v>0.23</v>
      </c>
      <c r="M58" s="5">
        <f t="shared" si="39"/>
        <v>0</v>
      </c>
    </row>
    <row r="59" spans="1:13" s="3" customFormat="1" ht="35.1" customHeight="1">
      <c r="A59" s="13">
        <v>6</v>
      </c>
      <c r="B59" s="14" t="s">
        <v>21</v>
      </c>
      <c r="C59" s="15">
        <v>100</v>
      </c>
      <c r="D59" s="16">
        <v>0.36</v>
      </c>
      <c r="E59" s="15">
        <f t="shared" si="35"/>
        <v>64</v>
      </c>
      <c r="F59" s="16">
        <v>0.55500000000000005</v>
      </c>
      <c r="G59" s="15">
        <f t="shared" si="36"/>
        <v>-64</v>
      </c>
      <c r="H59" s="15">
        <f t="shared" si="37"/>
        <v>64</v>
      </c>
      <c r="I59" s="5"/>
      <c r="J59" s="13">
        <v>1</v>
      </c>
      <c r="K59" s="5">
        <f t="shared" si="38"/>
        <v>0</v>
      </c>
      <c r="L59" s="17">
        <v>0.23</v>
      </c>
      <c r="M59" s="5">
        <f t="shared" si="39"/>
        <v>0</v>
      </c>
    </row>
    <row r="60" spans="1:13" s="3" customFormat="1" ht="35.1" customHeight="1">
      <c r="A60" s="24">
        <v>7</v>
      </c>
      <c r="B60" s="14" t="s">
        <v>22</v>
      </c>
      <c r="C60" s="15">
        <v>59</v>
      </c>
      <c r="D60" s="16">
        <v>0.42</v>
      </c>
      <c r="E60" s="15">
        <f>(C60-(C60*D60))</f>
        <v>34.22</v>
      </c>
      <c r="F60" s="16">
        <v>0.55000000000000004</v>
      </c>
      <c r="G60" s="15">
        <f>(K60-H60)</f>
        <v>-34.22</v>
      </c>
      <c r="H60" s="15">
        <f>(E60*J60)</f>
        <v>34.22</v>
      </c>
      <c r="I60" s="5"/>
      <c r="J60" s="13">
        <v>1</v>
      </c>
      <c r="K60" s="5">
        <f>(I60*J60)</f>
        <v>0</v>
      </c>
      <c r="L60" s="17">
        <v>0.23</v>
      </c>
      <c r="M60" s="5">
        <f>(K60+(K60*0.23))</f>
        <v>0</v>
      </c>
    </row>
    <row r="61" spans="1:13" s="3" customFormat="1" ht="35.1" customHeight="1">
      <c r="A61" s="13">
        <v>8</v>
      </c>
      <c r="B61" s="14" t="s">
        <v>35</v>
      </c>
      <c r="C61" s="15">
        <v>59</v>
      </c>
      <c r="D61" s="16">
        <v>0.42</v>
      </c>
      <c r="E61" s="15">
        <f>(C61-(C61*D61))</f>
        <v>34.22</v>
      </c>
      <c r="F61" s="16">
        <v>0.55000000000000004</v>
      </c>
      <c r="G61" s="15">
        <f>(K61-H61)</f>
        <v>-68.44</v>
      </c>
      <c r="H61" s="15">
        <f>(E61*J61)</f>
        <v>68.44</v>
      </c>
      <c r="I61" s="5"/>
      <c r="J61" s="13">
        <v>2</v>
      </c>
      <c r="K61" s="5">
        <f>(I61*J61)</f>
        <v>0</v>
      </c>
      <c r="L61" s="17">
        <v>0.23</v>
      </c>
      <c r="M61" s="5">
        <f>(K61+(K61*0.23))</f>
        <v>0</v>
      </c>
    </row>
    <row r="62" spans="1:13" s="2" customFormat="1" ht="32.25" customHeight="1">
      <c r="A62" s="18"/>
      <c r="B62" s="19"/>
      <c r="C62" s="19"/>
      <c r="D62" s="19"/>
      <c r="E62" s="19"/>
      <c r="F62" s="19"/>
      <c r="G62" s="15">
        <f>SUM(G54:G59)</f>
        <v>-1906.0800000000002</v>
      </c>
      <c r="H62" s="15">
        <f>SUM(H54:H59)</f>
        <v>1906.0800000000002</v>
      </c>
      <c r="I62" s="20"/>
      <c r="J62" s="18"/>
      <c r="K62" s="21">
        <f>SUM(K54:K59)</f>
        <v>0</v>
      </c>
      <c r="L62" s="22"/>
      <c r="M62" s="21">
        <f>SUM(M54:M59)</f>
        <v>0</v>
      </c>
    </row>
    <row r="63" spans="1:13" ht="16.5" customHeight="1">
      <c r="A63" s="4"/>
      <c r="B63" s="37" t="s">
        <v>33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20.100000000000001" customHeight="1">
      <c r="A64" s="8" t="s">
        <v>0</v>
      </c>
      <c r="B64" s="9" t="s">
        <v>11</v>
      </c>
      <c r="C64" s="10" t="s">
        <v>4</v>
      </c>
      <c r="D64" s="10" t="s">
        <v>5</v>
      </c>
      <c r="E64" s="10" t="s">
        <v>6</v>
      </c>
      <c r="F64" s="10" t="s">
        <v>7</v>
      </c>
      <c r="G64" s="10" t="s">
        <v>8</v>
      </c>
      <c r="H64" s="10" t="s">
        <v>12</v>
      </c>
      <c r="I64" s="11" t="s">
        <v>9</v>
      </c>
      <c r="J64" s="8" t="s">
        <v>1</v>
      </c>
      <c r="K64" s="11" t="s">
        <v>10</v>
      </c>
      <c r="L64" s="12" t="s">
        <v>2</v>
      </c>
      <c r="M64" s="11" t="s">
        <v>3</v>
      </c>
    </row>
    <row r="65" spans="1:13" s="3" customFormat="1" ht="57" customHeight="1">
      <c r="A65" s="13">
        <v>1</v>
      </c>
      <c r="B65" s="14" t="s">
        <v>41</v>
      </c>
      <c r="C65" s="15">
        <v>528</v>
      </c>
      <c r="D65" s="16">
        <v>0.42</v>
      </c>
      <c r="E65" s="15">
        <f t="shared" ref="E65:E76" si="40">(C65-(C65*D65))</f>
        <v>306.24</v>
      </c>
      <c r="F65" s="16">
        <v>0.55000000000000004</v>
      </c>
      <c r="G65" s="15">
        <f t="shared" ref="G65:G76" si="41">(K65-H65)</f>
        <v>-612.48</v>
      </c>
      <c r="H65" s="15">
        <f t="shared" ref="H65:H76" si="42">(E65*J65)</f>
        <v>612.48</v>
      </c>
      <c r="I65" s="5"/>
      <c r="J65" s="13">
        <v>2</v>
      </c>
      <c r="K65" s="5">
        <f t="shared" ref="K65:K76" si="43">(I65*J65)</f>
        <v>0</v>
      </c>
      <c r="L65" s="17">
        <v>0.23</v>
      </c>
      <c r="M65" s="5">
        <f t="shared" ref="M65:M76" si="44">(K65+(K65*0.23))</f>
        <v>0</v>
      </c>
    </row>
    <row r="66" spans="1:13" s="30" customFormat="1" ht="62.25" customHeight="1">
      <c r="A66" s="24">
        <v>2</v>
      </c>
      <c r="B66" s="25" t="s">
        <v>36</v>
      </c>
      <c r="C66" s="26">
        <v>317</v>
      </c>
      <c r="D66" s="27">
        <v>0.42</v>
      </c>
      <c r="E66" s="26">
        <f t="shared" si="40"/>
        <v>183.86</v>
      </c>
      <c r="F66" s="27">
        <v>0.55000000000000004</v>
      </c>
      <c r="G66" s="26">
        <f t="shared" si="41"/>
        <v>-551.58000000000004</v>
      </c>
      <c r="H66" s="26">
        <f t="shared" si="42"/>
        <v>551.58000000000004</v>
      </c>
      <c r="I66" s="28"/>
      <c r="J66" s="24">
        <v>3</v>
      </c>
      <c r="K66" s="28">
        <f t="shared" si="43"/>
        <v>0</v>
      </c>
      <c r="L66" s="29">
        <v>0.23</v>
      </c>
      <c r="M66" s="28">
        <f t="shared" si="44"/>
        <v>0</v>
      </c>
    </row>
    <row r="67" spans="1:13" s="3" customFormat="1" ht="39.950000000000003" customHeight="1">
      <c r="A67" s="13">
        <v>3</v>
      </c>
      <c r="B67" s="14" t="s">
        <v>76</v>
      </c>
      <c r="C67" s="15">
        <v>562</v>
      </c>
      <c r="D67" s="16">
        <v>0.42</v>
      </c>
      <c r="E67" s="15">
        <f t="shared" si="40"/>
        <v>325.96000000000004</v>
      </c>
      <c r="F67" s="16">
        <v>0.55000000000000004</v>
      </c>
      <c r="G67" s="15">
        <f t="shared" si="41"/>
        <v>-977.88000000000011</v>
      </c>
      <c r="H67" s="15">
        <f t="shared" si="42"/>
        <v>977.88000000000011</v>
      </c>
      <c r="I67" s="5"/>
      <c r="J67" s="13">
        <v>3</v>
      </c>
      <c r="K67" s="5">
        <f t="shared" si="43"/>
        <v>0</v>
      </c>
      <c r="L67" s="17">
        <v>0.23</v>
      </c>
      <c r="M67" s="5">
        <f t="shared" si="44"/>
        <v>0</v>
      </c>
    </row>
    <row r="68" spans="1:13" s="3" customFormat="1" ht="39.950000000000003" customHeight="1">
      <c r="A68" s="13">
        <v>4</v>
      </c>
      <c r="B68" s="14" t="s">
        <v>40</v>
      </c>
      <c r="C68" s="15">
        <v>562</v>
      </c>
      <c r="D68" s="16">
        <v>0.42</v>
      </c>
      <c r="E68" s="15">
        <f t="shared" ref="E68" si="45">(C68-(C68*D68))</f>
        <v>325.96000000000004</v>
      </c>
      <c r="F68" s="16">
        <v>0.55000000000000004</v>
      </c>
      <c r="G68" s="15">
        <f t="shared" ref="G68" si="46">(K68-H68)</f>
        <v>-651.92000000000007</v>
      </c>
      <c r="H68" s="15">
        <f t="shared" ref="H68" si="47">(E68*J68)</f>
        <v>651.92000000000007</v>
      </c>
      <c r="I68" s="5"/>
      <c r="J68" s="13">
        <v>2</v>
      </c>
      <c r="K68" s="5">
        <f t="shared" ref="K68" si="48">(I68*J68)</f>
        <v>0</v>
      </c>
      <c r="L68" s="17">
        <v>0.23</v>
      </c>
      <c r="M68" s="5">
        <f t="shared" ref="M68" si="49">(K68+(K68*0.23))</f>
        <v>0</v>
      </c>
    </row>
    <row r="69" spans="1:13" s="3" customFormat="1" ht="57" customHeight="1">
      <c r="A69" s="13">
        <v>5</v>
      </c>
      <c r="B69" s="14" t="s">
        <v>42</v>
      </c>
      <c r="C69" s="15">
        <v>528</v>
      </c>
      <c r="D69" s="16">
        <v>0.42</v>
      </c>
      <c r="E69" s="15">
        <f t="shared" si="40"/>
        <v>306.24</v>
      </c>
      <c r="F69" s="16">
        <v>0.55000000000000004</v>
      </c>
      <c r="G69" s="15">
        <f t="shared" si="41"/>
        <v>-306.24</v>
      </c>
      <c r="H69" s="15">
        <f t="shared" si="42"/>
        <v>306.24</v>
      </c>
      <c r="I69" s="5"/>
      <c r="J69" s="13">
        <v>1</v>
      </c>
      <c r="K69" s="5">
        <f t="shared" si="43"/>
        <v>0</v>
      </c>
      <c r="L69" s="17">
        <v>0.23</v>
      </c>
      <c r="M69" s="5">
        <f t="shared" si="44"/>
        <v>0</v>
      </c>
    </row>
    <row r="70" spans="1:13" s="3" customFormat="1" ht="39.950000000000003" customHeight="1">
      <c r="A70" s="13">
        <v>6</v>
      </c>
      <c r="B70" s="14" t="s">
        <v>17</v>
      </c>
      <c r="C70" s="15">
        <v>562</v>
      </c>
      <c r="D70" s="16">
        <v>0.42</v>
      </c>
      <c r="E70" s="15">
        <f t="shared" si="40"/>
        <v>325.96000000000004</v>
      </c>
      <c r="F70" s="16">
        <v>0.55000000000000004</v>
      </c>
      <c r="G70" s="15">
        <f t="shared" si="41"/>
        <v>-977.88000000000011</v>
      </c>
      <c r="H70" s="15">
        <f t="shared" si="42"/>
        <v>977.88000000000011</v>
      </c>
      <c r="I70" s="5"/>
      <c r="J70" s="13">
        <v>3</v>
      </c>
      <c r="K70" s="5">
        <f t="shared" si="43"/>
        <v>0</v>
      </c>
      <c r="L70" s="17">
        <v>0.23</v>
      </c>
      <c r="M70" s="5">
        <f t="shared" si="44"/>
        <v>0</v>
      </c>
    </row>
    <row r="71" spans="1:13" s="3" customFormat="1" ht="39.950000000000003" customHeight="1">
      <c r="A71" s="13">
        <v>7</v>
      </c>
      <c r="B71" s="14" t="s">
        <v>58</v>
      </c>
      <c r="C71" s="15">
        <v>562</v>
      </c>
      <c r="D71" s="16">
        <v>0.42</v>
      </c>
      <c r="E71" s="15">
        <f t="shared" si="40"/>
        <v>325.96000000000004</v>
      </c>
      <c r="F71" s="16">
        <v>0.55000000000000004</v>
      </c>
      <c r="G71" s="15">
        <f t="shared" si="41"/>
        <v>-325.96000000000004</v>
      </c>
      <c r="H71" s="15">
        <f t="shared" si="42"/>
        <v>325.96000000000004</v>
      </c>
      <c r="I71" s="5"/>
      <c r="J71" s="13">
        <v>1</v>
      </c>
      <c r="K71" s="5">
        <f t="shared" si="43"/>
        <v>0</v>
      </c>
      <c r="L71" s="17">
        <v>0.23</v>
      </c>
      <c r="M71" s="5">
        <f t="shared" si="44"/>
        <v>0</v>
      </c>
    </row>
    <row r="72" spans="1:13" s="3" customFormat="1" ht="47.25" customHeight="1">
      <c r="A72" s="13">
        <v>8</v>
      </c>
      <c r="B72" s="14" t="s">
        <v>18</v>
      </c>
      <c r="C72" s="15">
        <v>460</v>
      </c>
      <c r="D72" s="16">
        <v>0.42</v>
      </c>
      <c r="E72" s="15">
        <f t="shared" si="40"/>
        <v>266.8</v>
      </c>
      <c r="F72" s="16">
        <v>0.55000000000000004</v>
      </c>
      <c r="G72" s="15">
        <f t="shared" si="41"/>
        <v>-266.8</v>
      </c>
      <c r="H72" s="15">
        <f t="shared" si="42"/>
        <v>266.8</v>
      </c>
      <c r="I72" s="5"/>
      <c r="J72" s="13">
        <v>1</v>
      </c>
      <c r="K72" s="5">
        <f t="shared" si="43"/>
        <v>0</v>
      </c>
      <c r="L72" s="17">
        <v>0.23</v>
      </c>
      <c r="M72" s="5">
        <f t="shared" si="44"/>
        <v>0</v>
      </c>
    </row>
    <row r="73" spans="1:13" s="3" customFormat="1" ht="39" customHeight="1">
      <c r="A73" s="13">
        <v>9</v>
      </c>
      <c r="B73" s="14" t="s">
        <v>66</v>
      </c>
      <c r="C73" s="15">
        <v>460</v>
      </c>
      <c r="D73" s="16">
        <v>0.42</v>
      </c>
      <c r="E73" s="15">
        <f t="shared" si="40"/>
        <v>266.8</v>
      </c>
      <c r="F73" s="16">
        <v>0.55000000000000004</v>
      </c>
      <c r="G73" s="15">
        <f t="shared" si="41"/>
        <v>-266.8</v>
      </c>
      <c r="H73" s="15">
        <f t="shared" si="42"/>
        <v>266.8</v>
      </c>
      <c r="I73" s="5"/>
      <c r="J73" s="13">
        <v>1</v>
      </c>
      <c r="K73" s="5">
        <f t="shared" si="43"/>
        <v>0</v>
      </c>
      <c r="L73" s="17">
        <v>0.23</v>
      </c>
      <c r="M73" s="5">
        <f t="shared" si="44"/>
        <v>0</v>
      </c>
    </row>
    <row r="74" spans="1:13" s="3" customFormat="1" ht="39.950000000000003" customHeight="1">
      <c r="A74" s="13">
        <v>10</v>
      </c>
      <c r="B74" s="14" t="s">
        <v>67</v>
      </c>
      <c r="C74" s="15">
        <v>487</v>
      </c>
      <c r="D74" s="16">
        <v>0.42</v>
      </c>
      <c r="E74" s="15">
        <f t="shared" si="40"/>
        <v>282.46000000000004</v>
      </c>
      <c r="F74" s="16">
        <v>0.55000000000000004</v>
      </c>
      <c r="G74" s="15">
        <f t="shared" si="41"/>
        <v>-282.46000000000004</v>
      </c>
      <c r="H74" s="15">
        <f t="shared" si="42"/>
        <v>282.46000000000004</v>
      </c>
      <c r="I74" s="5"/>
      <c r="J74" s="13">
        <v>1</v>
      </c>
      <c r="K74" s="5">
        <f t="shared" si="43"/>
        <v>0</v>
      </c>
      <c r="L74" s="17">
        <v>0.23</v>
      </c>
      <c r="M74" s="5">
        <f t="shared" si="44"/>
        <v>0</v>
      </c>
    </row>
    <row r="75" spans="1:13" s="3" customFormat="1" ht="35.1" customHeight="1">
      <c r="A75" s="13">
        <v>11</v>
      </c>
      <c r="B75" s="14" t="s">
        <v>28</v>
      </c>
      <c r="C75" s="15">
        <v>59</v>
      </c>
      <c r="D75" s="16">
        <v>0.42</v>
      </c>
      <c r="E75" s="15">
        <f t="shared" si="40"/>
        <v>34.22</v>
      </c>
      <c r="F75" s="16">
        <v>0.55000000000000004</v>
      </c>
      <c r="G75" s="15">
        <f t="shared" si="41"/>
        <v>-68.44</v>
      </c>
      <c r="H75" s="15">
        <f t="shared" si="42"/>
        <v>68.44</v>
      </c>
      <c r="I75" s="5"/>
      <c r="J75" s="13">
        <v>2</v>
      </c>
      <c r="K75" s="5">
        <f t="shared" si="43"/>
        <v>0</v>
      </c>
      <c r="L75" s="17">
        <v>0.23</v>
      </c>
      <c r="M75" s="5">
        <f t="shared" si="44"/>
        <v>0</v>
      </c>
    </row>
    <row r="76" spans="1:13" s="3" customFormat="1" ht="35.1" customHeight="1">
      <c r="A76" s="13">
        <v>12</v>
      </c>
      <c r="B76" s="14" t="s">
        <v>34</v>
      </c>
      <c r="C76" s="15">
        <v>59</v>
      </c>
      <c r="D76" s="16">
        <v>0.42</v>
      </c>
      <c r="E76" s="15">
        <f t="shared" si="40"/>
        <v>34.22</v>
      </c>
      <c r="F76" s="16">
        <v>0.55000000000000004</v>
      </c>
      <c r="G76" s="15">
        <f t="shared" si="41"/>
        <v>-34.22</v>
      </c>
      <c r="H76" s="15">
        <f t="shared" si="42"/>
        <v>34.22</v>
      </c>
      <c r="I76" s="5"/>
      <c r="J76" s="13">
        <v>1</v>
      </c>
      <c r="K76" s="5">
        <f t="shared" si="43"/>
        <v>0</v>
      </c>
      <c r="L76" s="17">
        <v>0.23</v>
      </c>
      <c r="M76" s="5">
        <f t="shared" si="44"/>
        <v>0</v>
      </c>
    </row>
    <row r="77" spans="1:13" s="2" customFormat="1" ht="32.25" customHeight="1">
      <c r="A77" s="18"/>
      <c r="B77" s="19"/>
      <c r="C77" s="19"/>
      <c r="D77" s="19"/>
      <c r="E77" s="19"/>
      <c r="F77" s="19"/>
      <c r="G77" s="15">
        <f>SUM(G65:G75)</f>
        <v>-5288.4400000000005</v>
      </c>
      <c r="H77" s="15">
        <f>SUM(H65:H75)</f>
        <v>5288.4400000000005</v>
      </c>
      <c r="I77" s="20"/>
      <c r="J77" s="18"/>
      <c r="K77" s="21">
        <f>SUM(K65:K75)</f>
        <v>0</v>
      </c>
      <c r="L77" s="22"/>
      <c r="M77" s="21">
        <f>SUM(M65:M75)</f>
        <v>0</v>
      </c>
    </row>
    <row r="79" spans="1:13" ht="16.5" customHeight="1">
      <c r="A79" s="4"/>
      <c r="B79" s="37" t="s">
        <v>13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20.100000000000001" customHeight="1">
      <c r="A80" s="8" t="s">
        <v>0</v>
      </c>
      <c r="B80" s="9" t="s">
        <v>11</v>
      </c>
      <c r="C80" s="10" t="s">
        <v>4</v>
      </c>
      <c r="D80" s="10" t="s">
        <v>5</v>
      </c>
      <c r="E80" s="10" t="s">
        <v>6</v>
      </c>
      <c r="F80" s="10" t="s">
        <v>7</v>
      </c>
      <c r="G80" s="10" t="s">
        <v>8</v>
      </c>
      <c r="H80" s="10" t="s">
        <v>12</v>
      </c>
      <c r="I80" s="11" t="s">
        <v>9</v>
      </c>
      <c r="J80" s="8" t="s">
        <v>1</v>
      </c>
      <c r="K80" s="11" t="s">
        <v>10</v>
      </c>
      <c r="L80" s="12" t="s">
        <v>2</v>
      </c>
      <c r="M80" s="11" t="s">
        <v>3</v>
      </c>
    </row>
    <row r="81" spans="1:13" s="3" customFormat="1" ht="52.5" customHeight="1">
      <c r="A81" s="13">
        <v>1</v>
      </c>
      <c r="B81" s="14" t="s">
        <v>43</v>
      </c>
      <c r="C81" s="15">
        <v>528</v>
      </c>
      <c r="D81" s="16">
        <v>0.42</v>
      </c>
      <c r="E81" s="15">
        <f t="shared" ref="E81:E88" si="50">(C81-(C81*D81))</f>
        <v>306.24</v>
      </c>
      <c r="F81" s="16">
        <v>0.55000000000000004</v>
      </c>
      <c r="G81" s="15">
        <f t="shared" ref="G81:G88" si="51">(K81-H81)</f>
        <v>-306.24</v>
      </c>
      <c r="H81" s="15">
        <f t="shared" ref="H81:H88" si="52">(E81*J81)</f>
        <v>306.24</v>
      </c>
      <c r="I81" s="5"/>
      <c r="J81" s="13">
        <v>1</v>
      </c>
      <c r="K81" s="5">
        <f t="shared" ref="K81:K88" si="53">(I81*J81)</f>
        <v>0</v>
      </c>
      <c r="L81" s="17">
        <v>0.23</v>
      </c>
      <c r="M81" s="5">
        <f t="shared" ref="M81:M88" si="54">(K81+(K81*0.23))</f>
        <v>0</v>
      </c>
    </row>
    <row r="82" spans="1:13" s="30" customFormat="1" ht="62.25" customHeight="1">
      <c r="A82" s="24">
        <v>2</v>
      </c>
      <c r="B82" s="25" t="s">
        <v>36</v>
      </c>
      <c r="C82" s="26">
        <v>317</v>
      </c>
      <c r="D82" s="27">
        <v>0.42</v>
      </c>
      <c r="E82" s="26">
        <f t="shared" si="50"/>
        <v>183.86</v>
      </c>
      <c r="F82" s="27">
        <v>0.55000000000000004</v>
      </c>
      <c r="G82" s="26">
        <f t="shared" si="51"/>
        <v>-183.86</v>
      </c>
      <c r="H82" s="26">
        <f t="shared" si="52"/>
        <v>183.86</v>
      </c>
      <c r="I82" s="28"/>
      <c r="J82" s="24">
        <v>1</v>
      </c>
      <c r="K82" s="28">
        <f t="shared" si="53"/>
        <v>0</v>
      </c>
      <c r="L82" s="29">
        <v>0.23</v>
      </c>
      <c r="M82" s="28">
        <f t="shared" si="54"/>
        <v>0</v>
      </c>
    </row>
    <row r="83" spans="1:13" s="3" customFormat="1" ht="35.1" customHeight="1">
      <c r="A83" s="13">
        <v>3</v>
      </c>
      <c r="B83" s="14" t="s">
        <v>37</v>
      </c>
      <c r="C83" s="15">
        <v>317</v>
      </c>
      <c r="D83" s="16">
        <v>0.42</v>
      </c>
      <c r="E83" s="15">
        <f t="shared" si="50"/>
        <v>183.86</v>
      </c>
      <c r="F83" s="16">
        <v>0.55000000000000004</v>
      </c>
      <c r="G83" s="15">
        <f t="shared" si="51"/>
        <v>-183.86</v>
      </c>
      <c r="H83" s="15">
        <f t="shared" si="52"/>
        <v>183.86</v>
      </c>
      <c r="I83" s="5"/>
      <c r="J83" s="13">
        <v>1</v>
      </c>
      <c r="K83" s="5">
        <f t="shared" si="53"/>
        <v>0</v>
      </c>
      <c r="L83" s="17">
        <v>0.23</v>
      </c>
      <c r="M83" s="5">
        <f t="shared" si="54"/>
        <v>0</v>
      </c>
    </row>
    <row r="84" spans="1:13" s="3" customFormat="1" ht="39.950000000000003" customHeight="1">
      <c r="A84" s="13">
        <v>4</v>
      </c>
      <c r="B84" s="14" t="s">
        <v>68</v>
      </c>
      <c r="C84" s="15">
        <v>562</v>
      </c>
      <c r="D84" s="16">
        <v>0.42</v>
      </c>
      <c r="E84" s="15">
        <f t="shared" si="50"/>
        <v>325.96000000000004</v>
      </c>
      <c r="F84" s="16">
        <v>0.55000000000000004</v>
      </c>
      <c r="G84" s="15">
        <f t="shared" si="51"/>
        <v>-325.96000000000004</v>
      </c>
      <c r="H84" s="15">
        <f t="shared" si="52"/>
        <v>325.96000000000004</v>
      </c>
      <c r="I84" s="5"/>
      <c r="J84" s="13">
        <v>1</v>
      </c>
      <c r="K84" s="5">
        <f t="shared" si="53"/>
        <v>0</v>
      </c>
      <c r="L84" s="17">
        <v>0.23</v>
      </c>
      <c r="M84" s="5">
        <f t="shared" si="54"/>
        <v>0</v>
      </c>
    </row>
    <row r="85" spans="1:13" s="3" customFormat="1" ht="39.950000000000003" customHeight="1">
      <c r="A85" s="13">
        <v>5</v>
      </c>
      <c r="B85" s="14" t="s">
        <v>46</v>
      </c>
      <c r="C85" s="15">
        <v>790</v>
      </c>
      <c r="D85" s="16">
        <v>0.42</v>
      </c>
      <c r="E85" s="15">
        <f t="shared" si="50"/>
        <v>458.2</v>
      </c>
      <c r="F85" s="16">
        <v>0.55000000000000004</v>
      </c>
      <c r="G85" s="15">
        <f t="shared" si="51"/>
        <v>-458.2</v>
      </c>
      <c r="H85" s="15">
        <f t="shared" si="52"/>
        <v>458.2</v>
      </c>
      <c r="I85" s="5"/>
      <c r="J85" s="13">
        <v>1</v>
      </c>
      <c r="K85" s="5">
        <f t="shared" si="53"/>
        <v>0</v>
      </c>
      <c r="L85" s="17">
        <v>0.23</v>
      </c>
      <c r="M85" s="5">
        <f t="shared" si="54"/>
        <v>0</v>
      </c>
    </row>
    <row r="86" spans="1:13" s="3" customFormat="1" ht="39.950000000000003" customHeight="1">
      <c r="A86" s="13">
        <v>6</v>
      </c>
      <c r="B86" s="14" t="s">
        <v>14</v>
      </c>
      <c r="C86" s="15">
        <v>790</v>
      </c>
      <c r="D86" s="16">
        <v>0.42</v>
      </c>
      <c r="E86" s="15">
        <f t="shared" si="50"/>
        <v>458.2</v>
      </c>
      <c r="F86" s="16">
        <v>0.55000000000000004</v>
      </c>
      <c r="G86" s="15">
        <f t="shared" si="51"/>
        <v>-458.2</v>
      </c>
      <c r="H86" s="15">
        <f t="shared" si="52"/>
        <v>458.2</v>
      </c>
      <c r="I86" s="23"/>
      <c r="J86" s="13">
        <v>1</v>
      </c>
      <c r="K86" s="5">
        <f t="shared" si="53"/>
        <v>0</v>
      </c>
      <c r="L86" s="17">
        <v>0.23</v>
      </c>
      <c r="M86" s="5">
        <f t="shared" si="54"/>
        <v>0</v>
      </c>
    </row>
    <row r="87" spans="1:13" s="3" customFormat="1" ht="46.5" customHeight="1">
      <c r="A87" s="13">
        <v>7</v>
      </c>
      <c r="B87" s="14" t="s">
        <v>44</v>
      </c>
      <c r="C87" s="15">
        <v>72</v>
      </c>
      <c r="D87" s="16">
        <v>0.42</v>
      </c>
      <c r="E87" s="15">
        <f t="shared" si="50"/>
        <v>41.760000000000005</v>
      </c>
      <c r="F87" s="16">
        <v>0.55000000000000004</v>
      </c>
      <c r="G87" s="15">
        <f t="shared" si="51"/>
        <v>-41.760000000000005</v>
      </c>
      <c r="H87" s="15">
        <f t="shared" si="52"/>
        <v>41.760000000000005</v>
      </c>
      <c r="I87" s="5"/>
      <c r="J87" s="13">
        <v>1</v>
      </c>
      <c r="K87" s="5">
        <f t="shared" si="53"/>
        <v>0</v>
      </c>
      <c r="L87" s="17">
        <v>0.23</v>
      </c>
      <c r="M87" s="5">
        <f t="shared" si="54"/>
        <v>0</v>
      </c>
    </row>
    <row r="88" spans="1:13" s="30" customFormat="1" ht="38.25">
      <c r="A88" s="24">
        <v>8</v>
      </c>
      <c r="B88" s="14" t="s">
        <v>69</v>
      </c>
      <c r="C88" s="26">
        <v>317</v>
      </c>
      <c r="D88" s="27">
        <v>0.42</v>
      </c>
      <c r="E88" s="26">
        <f t="shared" si="50"/>
        <v>183.86</v>
      </c>
      <c r="F88" s="27">
        <v>0.55000000000000004</v>
      </c>
      <c r="G88" s="26">
        <f t="shared" si="51"/>
        <v>-183.86</v>
      </c>
      <c r="H88" s="26">
        <f t="shared" si="52"/>
        <v>183.86</v>
      </c>
      <c r="I88" s="28"/>
      <c r="J88" s="24">
        <v>1</v>
      </c>
      <c r="K88" s="28">
        <f t="shared" si="53"/>
        <v>0</v>
      </c>
      <c r="L88" s="29">
        <v>0.23</v>
      </c>
      <c r="M88" s="28">
        <f t="shared" si="54"/>
        <v>0</v>
      </c>
    </row>
    <row r="89" spans="1:13" s="2" customFormat="1" ht="32.25" customHeight="1">
      <c r="A89" s="18"/>
      <c r="B89" s="19"/>
      <c r="C89" s="19"/>
      <c r="D89" s="19"/>
      <c r="E89" s="19"/>
      <c r="F89" s="19"/>
      <c r="G89" s="15">
        <f>SUM(G81:G87)</f>
        <v>-1958.0800000000002</v>
      </c>
      <c r="H89" s="15">
        <f>SUM(H81:H87)</f>
        <v>1958.0800000000002</v>
      </c>
      <c r="I89" s="20"/>
      <c r="J89" s="18"/>
      <c r="K89" s="21">
        <f>SUM(K81:K87)</f>
        <v>0</v>
      </c>
      <c r="L89" s="22"/>
      <c r="M89" s="21">
        <f>SUM(M81:M87)</f>
        <v>0</v>
      </c>
    </row>
    <row r="91" spans="1:13" ht="16.5" customHeight="1">
      <c r="A91" s="4"/>
      <c r="B91" s="37" t="s">
        <v>26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20.100000000000001" customHeight="1">
      <c r="A92" s="8" t="s">
        <v>0</v>
      </c>
      <c r="B92" s="9" t="s">
        <v>11</v>
      </c>
      <c r="C92" s="10" t="s">
        <v>4</v>
      </c>
      <c r="D92" s="10" t="s">
        <v>5</v>
      </c>
      <c r="E92" s="10" t="s">
        <v>6</v>
      </c>
      <c r="F92" s="10" t="s">
        <v>7</v>
      </c>
      <c r="G92" s="10" t="s">
        <v>8</v>
      </c>
      <c r="H92" s="10" t="s">
        <v>12</v>
      </c>
      <c r="I92" s="11" t="s">
        <v>9</v>
      </c>
      <c r="J92" s="8" t="s">
        <v>1</v>
      </c>
      <c r="K92" s="11" t="s">
        <v>10</v>
      </c>
      <c r="L92" s="12" t="s">
        <v>2</v>
      </c>
      <c r="M92" s="11" t="s">
        <v>3</v>
      </c>
    </row>
    <row r="93" spans="1:13" s="3" customFormat="1" ht="57" customHeight="1">
      <c r="A93" s="13">
        <v>1</v>
      </c>
      <c r="B93" s="14" t="s">
        <v>27</v>
      </c>
      <c r="C93" s="15">
        <v>528</v>
      </c>
      <c r="D93" s="16">
        <v>0.42</v>
      </c>
      <c r="E93" s="15">
        <f>(C93-(C93*D93))</f>
        <v>306.24</v>
      </c>
      <c r="F93" s="16">
        <v>0.55000000000000004</v>
      </c>
      <c r="G93" s="15">
        <f>(K93-H93)</f>
        <v>-612.48</v>
      </c>
      <c r="H93" s="15">
        <f>(E93*J93)</f>
        <v>612.48</v>
      </c>
      <c r="I93" s="5"/>
      <c r="J93" s="13">
        <v>2</v>
      </c>
      <c r="K93" s="5">
        <f>(I93*J93)</f>
        <v>0</v>
      </c>
      <c r="L93" s="17">
        <v>0.23</v>
      </c>
      <c r="M93" s="5">
        <f>(K93+(K93*0.23))</f>
        <v>0</v>
      </c>
    </row>
    <row r="94" spans="1:13" s="30" customFormat="1" ht="62.25" customHeight="1">
      <c r="A94" s="24">
        <v>2</v>
      </c>
      <c r="B94" s="25" t="s">
        <v>36</v>
      </c>
      <c r="C94" s="26">
        <v>317</v>
      </c>
      <c r="D94" s="27">
        <v>0.42</v>
      </c>
      <c r="E94" s="26">
        <f t="shared" ref="E94" si="55">(C94-(C94*D94))</f>
        <v>183.86</v>
      </c>
      <c r="F94" s="27">
        <v>0.55000000000000004</v>
      </c>
      <c r="G94" s="26">
        <f t="shared" ref="G94" si="56">(K94-H94)</f>
        <v>-367.72</v>
      </c>
      <c r="H94" s="26">
        <f t="shared" ref="H94" si="57">(E94*J94)</f>
        <v>367.72</v>
      </c>
      <c r="I94" s="28"/>
      <c r="J94" s="24">
        <v>2</v>
      </c>
      <c r="K94" s="28">
        <f t="shared" ref="K94" si="58">(I94*J94)</f>
        <v>0</v>
      </c>
      <c r="L94" s="29">
        <v>0.23</v>
      </c>
      <c r="M94" s="28">
        <f t="shared" ref="M94" si="59">(K94+(K94*0.23))</f>
        <v>0</v>
      </c>
    </row>
    <row r="95" spans="1:13" s="3" customFormat="1" ht="39.950000000000003" customHeight="1">
      <c r="A95" s="13">
        <v>3</v>
      </c>
      <c r="B95" s="14" t="s">
        <v>59</v>
      </c>
      <c r="C95" s="15">
        <v>562</v>
      </c>
      <c r="D95" s="16">
        <v>0.42</v>
      </c>
      <c r="E95" s="15">
        <f t="shared" ref="E95:E101" si="60">(C95-(C95*D95))</f>
        <v>325.96000000000004</v>
      </c>
      <c r="F95" s="16">
        <v>0.55000000000000004</v>
      </c>
      <c r="G95" s="15">
        <f t="shared" ref="G95:G101" si="61">(K95-H95)</f>
        <v>-651.92000000000007</v>
      </c>
      <c r="H95" s="15">
        <f t="shared" ref="H95:H101" si="62">(E95*J95)</f>
        <v>651.92000000000007</v>
      </c>
      <c r="I95" s="5"/>
      <c r="J95" s="13">
        <v>2</v>
      </c>
      <c r="K95" s="5">
        <f t="shared" ref="K95:K101" si="63">(I95*J95)</f>
        <v>0</v>
      </c>
      <c r="L95" s="17">
        <v>0.23</v>
      </c>
      <c r="M95" s="5">
        <f t="shared" ref="M95:M101" si="64">(K95+(K95*0.23))</f>
        <v>0</v>
      </c>
    </row>
    <row r="96" spans="1:13" s="3" customFormat="1" ht="39.950000000000003" customHeight="1">
      <c r="A96" s="13">
        <v>4</v>
      </c>
      <c r="B96" s="14" t="s">
        <v>17</v>
      </c>
      <c r="C96" s="15">
        <v>562</v>
      </c>
      <c r="D96" s="16">
        <v>0.42</v>
      </c>
      <c r="E96" s="15">
        <f t="shared" si="60"/>
        <v>325.96000000000004</v>
      </c>
      <c r="F96" s="16">
        <v>0.55000000000000004</v>
      </c>
      <c r="G96" s="15">
        <f t="shared" si="61"/>
        <v>-325.96000000000004</v>
      </c>
      <c r="H96" s="15">
        <f t="shared" si="62"/>
        <v>325.96000000000004</v>
      </c>
      <c r="I96" s="5"/>
      <c r="J96" s="13">
        <v>1</v>
      </c>
      <c r="K96" s="5">
        <f t="shared" si="63"/>
        <v>0</v>
      </c>
      <c r="L96" s="17">
        <v>0.23</v>
      </c>
      <c r="M96" s="5">
        <f t="shared" si="64"/>
        <v>0</v>
      </c>
    </row>
    <row r="97" spans="1:13" s="3" customFormat="1" ht="39.950000000000003" customHeight="1">
      <c r="A97" s="13">
        <v>5</v>
      </c>
      <c r="B97" s="14" t="s">
        <v>15</v>
      </c>
      <c r="C97" s="15">
        <v>487</v>
      </c>
      <c r="D97" s="16">
        <v>0.42</v>
      </c>
      <c r="E97" s="15">
        <f t="shared" si="60"/>
        <v>282.46000000000004</v>
      </c>
      <c r="F97" s="16">
        <v>0.55000000000000004</v>
      </c>
      <c r="G97" s="15">
        <f t="shared" si="61"/>
        <v>-282.46000000000004</v>
      </c>
      <c r="H97" s="15">
        <f t="shared" si="62"/>
        <v>282.46000000000004</v>
      </c>
      <c r="I97" s="5"/>
      <c r="J97" s="13">
        <v>1</v>
      </c>
      <c r="K97" s="5">
        <f t="shared" si="63"/>
        <v>0</v>
      </c>
      <c r="L97" s="17">
        <v>0.23</v>
      </c>
      <c r="M97" s="5">
        <f t="shared" si="64"/>
        <v>0</v>
      </c>
    </row>
    <row r="98" spans="1:13" s="3" customFormat="1" ht="42" customHeight="1">
      <c r="A98" s="13">
        <v>6</v>
      </c>
      <c r="B98" s="14" t="s">
        <v>21</v>
      </c>
      <c r="C98" s="15">
        <v>72</v>
      </c>
      <c r="D98" s="16">
        <v>0.42</v>
      </c>
      <c r="E98" s="15">
        <f t="shared" si="60"/>
        <v>41.760000000000005</v>
      </c>
      <c r="F98" s="16">
        <v>0.55000000000000004</v>
      </c>
      <c r="G98" s="15">
        <f t="shared" si="61"/>
        <v>-41.760000000000005</v>
      </c>
      <c r="H98" s="15">
        <f t="shared" si="62"/>
        <v>41.760000000000005</v>
      </c>
      <c r="I98" s="5"/>
      <c r="J98" s="13">
        <v>1</v>
      </c>
      <c r="K98" s="5">
        <f t="shared" si="63"/>
        <v>0</v>
      </c>
      <c r="L98" s="17">
        <v>0.23</v>
      </c>
      <c r="M98" s="5">
        <f t="shared" si="64"/>
        <v>0</v>
      </c>
    </row>
    <row r="99" spans="1:13" s="3" customFormat="1" ht="39.75" customHeight="1">
      <c r="A99" s="13">
        <v>7</v>
      </c>
      <c r="B99" s="14" t="s">
        <v>70</v>
      </c>
      <c r="C99" s="15">
        <v>290</v>
      </c>
      <c r="D99" s="16">
        <v>0.42</v>
      </c>
      <c r="E99" s="15">
        <f t="shared" si="60"/>
        <v>168.2</v>
      </c>
      <c r="F99" s="16">
        <v>0.55000000000000004</v>
      </c>
      <c r="G99" s="15">
        <f t="shared" si="61"/>
        <v>-168.2</v>
      </c>
      <c r="H99" s="15">
        <f t="shared" si="62"/>
        <v>168.2</v>
      </c>
      <c r="I99" s="5"/>
      <c r="J99" s="13">
        <v>1</v>
      </c>
      <c r="K99" s="5">
        <f t="shared" si="63"/>
        <v>0</v>
      </c>
      <c r="L99" s="17">
        <v>0.23</v>
      </c>
      <c r="M99" s="5">
        <f t="shared" si="64"/>
        <v>0</v>
      </c>
    </row>
    <row r="100" spans="1:13" s="3" customFormat="1" ht="35.1" customHeight="1">
      <c r="A100" s="13">
        <v>8</v>
      </c>
      <c r="B100" s="14" t="s">
        <v>45</v>
      </c>
      <c r="C100" s="15">
        <v>100</v>
      </c>
      <c r="D100" s="16">
        <v>0.36</v>
      </c>
      <c r="E100" s="15">
        <f t="shared" si="60"/>
        <v>64</v>
      </c>
      <c r="F100" s="16">
        <v>0.55500000000000005</v>
      </c>
      <c r="G100" s="15">
        <f t="shared" si="61"/>
        <v>-64</v>
      </c>
      <c r="H100" s="15">
        <f t="shared" si="62"/>
        <v>64</v>
      </c>
      <c r="I100" s="5"/>
      <c r="J100" s="13">
        <v>1</v>
      </c>
      <c r="K100" s="5">
        <f t="shared" si="63"/>
        <v>0</v>
      </c>
      <c r="L100" s="17">
        <v>0.23</v>
      </c>
      <c r="M100" s="5">
        <f t="shared" si="64"/>
        <v>0</v>
      </c>
    </row>
    <row r="101" spans="1:13" s="3" customFormat="1" ht="35.1" customHeight="1">
      <c r="A101" s="13">
        <v>9</v>
      </c>
      <c r="B101" s="14" t="s">
        <v>25</v>
      </c>
      <c r="C101" s="15">
        <v>59</v>
      </c>
      <c r="D101" s="16">
        <v>0.42</v>
      </c>
      <c r="E101" s="15">
        <f t="shared" si="60"/>
        <v>34.22</v>
      </c>
      <c r="F101" s="16">
        <v>0.55000000000000004</v>
      </c>
      <c r="G101" s="15">
        <f t="shared" si="61"/>
        <v>-68.44</v>
      </c>
      <c r="H101" s="15">
        <f t="shared" si="62"/>
        <v>68.44</v>
      </c>
      <c r="I101" s="5"/>
      <c r="J101" s="13">
        <v>2</v>
      </c>
      <c r="K101" s="5">
        <f t="shared" si="63"/>
        <v>0</v>
      </c>
      <c r="L101" s="17">
        <v>0.23</v>
      </c>
      <c r="M101" s="5">
        <f t="shared" si="64"/>
        <v>0</v>
      </c>
    </row>
    <row r="102" spans="1:13" s="2" customFormat="1" ht="32.25" customHeight="1">
      <c r="A102" s="18"/>
      <c r="B102" s="19"/>
      <c r="C102" s="19"/>
      <c r="D102" s="19"/>
      <c r="E102" s="19"/>
      <c r="F102" s="19"/>
      <c r="G102" s="15">
        <f>SUM(G93:G101)</f>
        <v>-2582.94</v>
      </c>
      <c r="H102" s="15">
        <f>SUM(H93:H101)</f>
        <v>2582.94</v>
      </c>
      <c r="I102" s="20"/>
      <c r="J102" s="18"/>
      <c r="K102" s="21">
        <f>SUM(K93:K101)</f>
        <v>0</v>
      </c>
      <c r="L102" s="22"/>
      <c r="M102" s="21">
        <f>SUM(M93:M101)</f>
        <v>0</v>
      </c>
    </row>
    <row r="105" spans="1:13" ht="12">
      <c r="B105" s="37" t="s">
        <v>47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20.100000000000001" customHeight="1">
      <c r="A106" s="8" t="s">
        <v>0</v>
      </c>
      <c r="B106" s="9" t="s">
        <v>11</v>
      </c>
      <c r="C106" s="10" t="s">
        <v>4</v>
      </c>
      <c r="D106" s="10" t="s">
        <v>5</v>
      </c>
      <c r="E106" s="10" t="s">
        <v>6</v>
      </c>
      <c r="F106" s="10" t="s">
        <v>7</v>
      </c>
      <c r="G106" s="10" t="s">
        <v>8</v>
      </c>
      <c r="H106" s="10" t="s">
        <v>12</v>
      </c>
      <c r="I106" s="11" t="s">
        <v>9</v>
      </c>
      <c r="J106" s="8" t="s">
        <v>1</v>
      </c>
      <c r="K106" s="11" t="s">
        <v>10</v>
      </c>
      <c r="L106" s="12" t="s">
        <v>2</v>
      </c>
      <c r="M106" s="11" t="s">
        <v>3</v>
      </c>
    </row>
    <row r="107" spans="1:13" s="3" customFormat="1" ht="52.5" customHeight="1">
      <c r="A107" s="13">
        <v>1</v>
      </c>
      <c r="B107" s="14" t="s">
        <v>60</v>
      </c>
      <c r="C107" s="15">
        <v>528</v>
      </c>
      <c r="D107" s="16">
        <v>0.42</v>
      </c>
      <c r="E107" s="15">
        <f t="shared" ref="E107:E113" si="65">(C107-(C107*D107))</f>
        <v>306.24</v>
      </c>
      <c r="F107" s="16">
        <v>0.55000000000000004</v>
      </c>
      <c r="G107" s="15">
        <f t="shared" ref="G107:G113" si="66">(K107-H107)</f>
        <v>-306.24</v>
      </c>
      <c r="H107" s="15">
        <f t="shared" ref="H107:H113" si="67">(E107*J107)</f>
        <v>306.24</v>
      </c>
      <c r="I107" s="5"/>
      <c r="J107" s="13">
        <v>1</v>
      </c>
      <c r="K107" s="5">
        <f t="shared" ref="K107:K113" si="68">(I107*J107)</f>
        <v>0</v>
      </c>
      <c r="L107" s="17">
        <v>0.23</v>
      </c>
      <c r="M107" s="5">
        <f t="shared" ref="M107:M113" si="69">(K107+(K107*0.23))</f>
        <v>0</v>
      </c>
    </row>
    <row r="108" spans="1:13" s="30" customFormat="1" ht="62.25" customHeight="1">
      <c r="A108" s="24">
        <v>2</v>
      </c>
      <c r="B108" s="25" t="s">
        <v>36</v>
      </c>
      <c r="C108" s="26">
        <v>317</v>
      </c>
      <c r="D108" s="27">
        <v>0.42</v>
      </c>
      <c r="E108" s="26">
        <f t="shared" si="65"/>
        <v>183.86</v>
      </c>
      <c r="F108" s="27">
        <v>0.55000000000000004</v>
      </c>
      <c r="G108" s="26">
        <f t="shared" si="66"/>
        <v>-183.86</v>
      </c>
      <c r="H108" s="26">
        <f t="shared" si="67"/>
        <v>183.86</v>
      </c>
      <c r="I108" s="28"/>
      <c r="J108" s="24">
        <v>1</v>
      </c>
      <c r="K108" s="28">
        <f t="shared" si="68"/>
        <v>0</v>
      </c>
      <c r="L108" s="29">
        <v>0.23</v>
      </c>
      <c r="M108" s="28">
        <f t="shared" si="69"/>
        <v>0</v>
      </c>
    </row>
    <row r="109" spans="1:13" s="3" customFormat="1" ht="35.1" customHeight="1">
      <c r="A109" s="13">
        <v>3</v>
      </c>
      <c r="B109" s="14" t="s">
        <v>77</v>
      </c>
      <c r="C109" s="15">
        <v>317</v>
      </c>
      <c r="D109" s="16">
        <v>0.42</v>
      </c>
      <c r="E109" s="15">
        <f t="shared" si="65"/>
        <v>183.86</v>
      </c>
      <c r="F109" s="16">
        <v>0.55000000000000004</v>
      </c>
      <c r="G109" s="15">
        <f t="shared" si="66"/>
        <v>-367.72</v>
      </c>
      <c r="H109" s="15">
        <f t="shared" si="67"/>
        <v>367.72</v>
      </c>
      <c r="I109" s="5"/>
      <c r="J109" s="13">
        <v>2</v>
      </c>
      <c r="K109" s="5">
        <f t="shared" si="68"/>
        <v>0</v>
      </c>
      <c r="L109" s="17">
        <v>0.23</v>
      </c>
      <c r="M109" s="5">
        <f t="shared" si="69"/>
        <v>0</v>
      </c>
    </row>
    <row r="110" spans="1:13" s="3" customFormat="1" ht="35.1" customHeight="1">
      <c r="A110" s="13"/>
      <c r="B110" s="14" t="s">
        <v>78</v>
      </c>
      <c r="C110" s="15"/>
      <c r="D110" s="16"/>
      <c r="E110" s="15"/>
      <c r="F110" s="16"/>
      <c r="G110" s="15"/>
      <c r="H110" s="15"/>
      <c r="I110" s="5"/>
      <c r="J110" s="13"/>
      <c r="K110" s="5"/>
      <c r="L110" s="17"/>
      <c r="M110" s="5"/>
    </row>
    <row r="111" spans="1:13" s="3" customFormat="1" ht="46.5" customHeight="1">
      <c r="A111" s="13">
        <v>4</v>
      </c>
      <c r="B111" s="14" t="s">
        <v>48</v>
      </c>
      <c r="C111" s="15">
        <v>72</v>
      </c>
      <c r="D111" s="16">
        <v>0.42</v>
      </c>
      <c r="E111" s="15">
        <f t="shared" si="65"/>
        <v>41.760000000000005</v>
      </c>
      <c r="F111" s="16">
        <v>0.55000000000000004</v>
      </c>
      <c r="G111" s="15">
        <f t="shared" si="66"/>
        <v>-41.760000000000005</v>
      </c>
      <c r="H111" s="15">
        <f t="shared" si="67"/>
        <v>41.760000000000005</v>
      </c>
      <c r="I111" s="5"/>
      <c r="J111" s="13">
        <v>1</v>
      </c>
      <c r="K111" s="5">
        <f t="shared" si="68"/>
        <v>0</v>
      </c>
      <c r="L111" s="17">
        <v>0.23</v>
      </c>
      <c r="M111" s="5">
        <f t="shared" si="69"/>
        <v>0</v>
      </c>
    </row>
    <row r="112" spans="1:13" s="3" customFormat="1" ht="42" customHeight="1">
      <c r="A112" s="13">
        <v>5</v>
      </c>
      <c r="B112" s="14" t="s">
        <v>49</v>
      </c>
      <c r="C112" s="15">
        <v>72</v>
      </c>
      <c r="D112" s="16">
        <v>0.42</v>
      </c>
      <c r="E112" s="15">
        <f t="shared" si="65"/>
        <v>41.760000000000005</v>
      </c>
      <c r="F112" s="16">
        <v>0.55000000000000004</v>
      </c>
      <c r="G112" s="15">
        <f t="shared" si="66"/>
        <v>-41.760000000000005</v>
      </c>
      <c r="H112" s="15">
        <f t="shared" si="67"/>
        <v>41.760000000000005</v>
      </c>
      <c r="I112" s="5"/>
      <c r="J112" s="13">
        <v>1</v>
      </c>
      <c r="K112" s="5">
        <f t="shared" si="68"/>
        <v>0</v>
      </c>
      <c r="L112" s="17">
        <v>0.23</v>
      </c>
      <c r="M112" s="5">
        <f t="shared" si="69"/>
        <v>0</v>
      </c>
    </row>
    <row r="113" spans="1:13" s="30" customFormat="1" ht="52.5" customHeight="1">
      <c r="A113" s="24">
        <v>6</v>
      </c>
      <c r="B113" s="14" t="s">
        <v>71</v>
      </c>
      <c r="C113" s="26">
        <v>317</v>
      </c>
      <c r="D113" s="27">
        <v>0.42</v>
      </c>
      <c r="E113" s="26">
        <f t="shared" si="65"/>
        <v>183.86</v>
      </c>
      <c r="F113" s="27">
        <v>0.55000000000000004</v>
      </c>
      <c r="G113" s="26">
        <f t="shared" si="66"/>
        <v>-183.86</v>
      </c>
      <c r="H113" s="26">
        <f t="shared" si="67"/>
        <v>183.86</v>
      </c>
      <c r="I113" s="28"/>
      <c r="J113" s="24">
        <v>1</v>
      </c>
      <c r="K113" s="28">
        <f t="shared" si="68"/>
        <v>0</v>
      </c>
      <c r="L113" s="29">
        <v>0.23</v>
      </c>
      <c r="M113" s="28">
        <f t="shared" si="69"/>
        <v>0</v>
      </c>
    </row>
    <row r="114" spans="1:13" s="2" customFormat="1" ht="32.25" customHeight="1">
      <c r="A114" s="18"/>
      <c r="B114" s="19"/>
      <c r="C114" s="19"/>
      <c r="D114" s="19"/>
      <c r="E114" s="19"/>
      <c r="F114" s="19"/>
      <c r="G114" s="15">
        <f>SUM(G107:G111)</f>
        <v>-899.58</v>
      </c>
      <c r="H114" s="15">
        <f>SUM(H107:H111)</f>
        <v>899.58</v>
      </c>
      <c r="I114" s="20"/>
      <c r="J114" s="18"/>
      <c r="K114" s="21">
        <f>SUM(K107:K111)</f>
        <v>0</v>
      </c>
      <c r="L114" s="22"/>
      <c r="M114" s="21">
        <f>SUM(M107:M111)</f>
        <v>0</v>
      </c>
    </row>
  </sheetData>
  <mergeCells count="12">
    <mergeCell ref="L2:M2"/>
    <mergeCell ref="B4:M4"/>
    <mergeCell ref="B5:M5"/>
    <mergeCell ref="B7:M7"/>
    <mergeCell ref="B105:M105"/>
    <mergeCell ref="B63:M63"/>
    <mergeCell ref="B52:M52"/>
    <mergeCell ref="B9:M9"/>
    <mergeCell ref="B91:M91"/>
    <mergeCell ref="B37:M37"/>
    <mergeCell ref="B24:M24"/>
    <mergeCell ref="B79:M79"/>
  </mergeCells>
  <pageMargins left="0.31496062992125984" right="0.31496062992125984" top="0.35433070866141736" bottom="0.35433070866141736" header="0" footer="0.31496062992125984"/>
  <pageSetup paperSize="9" scale="75" orientation="portrait" horizontalDpi="4294967292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katkol</cp:lastModifiedBy>
  <cp:lastPrinted>2018-11-14T08:57:21Z</cp:lastPrinted>
  <dcterms:created xsi:type="dcterms:W3CDTF">1997-02-26T13:46:56Z</dcterms:created>
  <dcterms:modified xsi:type="dcterms:W3CDTF">2018-11-16T13:19:02Z</dcterms:modified>
</cp:coreProperties>
</file>