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720" windowWidth="19200" windowHeight="7875"/>
  </bookViews>
  <sheets>
    <sheet name="Arkusz2" sheetId="2" r:id="rId1"/>
  </sheets>
  <externalReferences>
    <externalReference r:id="rId2"/>
  </externalReferences>
  <definedNames>
    <definedName name="_xlnm.Print_Area" localSheetId="0">Arkusz2!$A$1:$O$121</definedName>
  </definedNames>
  <calcPr calcId="125725"/>
</workbook>
</file>

<file path=xl/calcChain.xml><?xml version="1.0" encoding="utf-8"?>
<calcChain xmlns="http://schemas.openxmlformats.org/spreadsheetml/2006/main">
  <c r="A104" i="2"/>
  <c r="A102"/>
  <c r="A103" s="1"/>
  <c r="A101"/>
  <c r="A100"/>
  <c r="A99"/>
  <c r="A96"/>
  <c r="A97" s="1"/>
  <c r="A98" s="1"/>
  <c r="A95"/>
  <c r="A76"/>
  <c r="A77" s="1"/>
  <c r="A78" s="1"/>
  <c r="A75"/>
  <c r="A65"/>
  <c r="A66" s="1"/>
  <c r="A64"/>
  <c r="A63"/>
  <c r="I104"/>
  <c r="J104" s="1"/>
  <c r="L104" s="1"/>
  <c r="H104"/>
  <c r="G104"/>
  <c r="I103"/>
  <c r="H103"/>
  <c r="G103"/>
  <c r="J103" s="1"/>
  <c r="L103" s="1"/>
  <c r="N103" s="1"/>
  <c r="O103" s="1"/>
  <c r="I102"/>
  <c r="H102"/>
  <c r="G102"/>
  <c r="J102" s="1"/>
  <c r="L102" s="1"/>
  <c r="I101"/>
  <c r="H101"/>
  <c r="J101" s="1"/>
  <c r="L101" s="1"/>
  <c r="G101"/>
  <c r="I100"/>
  <c r="H100"/>
  <c r="G100"/>
  <c r="I99"/>
  <c r="H99"/>
  <c r="G99"/>
  <c r="I98"/>
  <c r="H98"/>
  <c r="G98"/>
  <c r="J97"/>
  <c r="L97" s="1"/>
  <c r="I97"/>
  <c r="H97"/>
  <c r="G97"/>
  <c r="I96"/>
  <c r="H96"/>
  <c r="G96"/>
  <c r="J96" s="1"/>
  <c r="L96" s="1"/>
  <c r="I95"/>
  <c r="H95"/>
  <c r="G95"/>
  <c r="J95" s="1"/>
  <c r="L95" s="1"/>
  <c r="I94"/>
  <c r="H94"/>
  <c r="G94"/>
  <c r="J93"/>
  <c r="L93" s="1"/>
  <c r="N93" s="1"/>
  <c r="O93" s="1"/>
  <c r="I93"/>
  <c r="H93"/>
  <c r="G93"/>
  <c r="I92"/>
  <c r="H92"/>
  <c r="G92"/>
  <c r="I91"/>
  <c r="H91"/>
  <c r="G91"/>
  <c r="I90"/>
  <c r="H90"/>
  <c r="J90" s="1"/>
  <c r="L90" s="1"/>
  <c r="N90" s="1"/>
  <c r="G90"/>
  <c r="I89"/>
  <c r="H89"/>
  <c r="G89"/>
  <c r="J88"/>
  <c r="L88" s="1"/>
  <c r="N88" s="1"/>
  <c r="I88"/>
  <c r="H88"/>
  <c r="G88"/>
  <c r="L87"/>
  <c r="N87" s="1"/>
  <c r="J87"/>
  <c r="I87"/>
  <c r="H87"/>
  <c r="G87"/>
  <c r="I86"/>
  <c r="H86"/>
  <c r="G86"/>
  <c r="I85"/>
  <c r="H85"/>
  <c r="G85"/>
  <c r="I84"/>
  <c r="H84"/>
  <c r="G84"/>
  <c r="I83"/>
  <c r="H83"/>
  <c r="G83"/>
  <c r="J83" s="1"/>
  <c r="L83" s="1"/>
  <c r="I82"/>
  <c r="H82"/>
  <c r="G82"/>
  <c r="J82" s="1"/>
  <c r="L82" s="1"/>
  <c r="I81"/>
  <c r="H81"/>
  <c r="G81"/>
  <c r="I80"/>
  <c r="H80"/>
  <c r="G80"/>
  <c r="I79"/>
  <c r="H79"/>
  <c r="G79"/>
  <c r="J79" s="1"/>
  <c r="L79" s="1"/>
  <c r="L78"/>
  <c r="N78" s="1"/>
  <c r="J78"/>
  <c r="I78"/>
  <c r="H78"/>
  <c r="G78"/>
  <c r="I77"/>
  <c r="H77"/>
  <c r="G77"/>
  <c r="I76"/>
  <c r="H76"/>
  <c r="G76"/>
  <c r="L75"/>
  <c r="N75" s="1"/>
  <c r="J75"/>
  <c r="I75"/>
  <c r="H75"/>
  <c r="G75"/>
  <c r="I74"/>
  <c r="H74"/>
  <c r="G74"/>
  <c r="I73"/>
  <c r="H73"/>
  <c r="J73" s="1"/>
  <c r="L73" s="1"/>
  <c r="G73"/>
  <c r="L72"/>
  <c r="N72" s="1"/>
  <c r="J72"/>
  <c r="I72"/>
  <c r="H72"/>
  <c r="G72"/>
  <c r="I71"/>
  <c r="H71"/>
  <c r="G71"/>
  <c r="J71" s="1"/>
  <c r="L71" s="1"/>
  <c r="I70"/>
  <c r="H70"/>
  <c r="G70"/>
  <c r="I69"/>
  <c r="H69"/>
  <c r="G69"/>
  <c r="J68"/>
  <c r="L68" s="1"/>
  <c r="I68"/>
  <c r="H68"/>
  <c r="G68"/>
  <c r="I67"/>
  <c r="H67"/>
  <c r="G67"/>
  <c r="I66"/>
  <c r="H66"/>
  <c r="G66"/>
  <c r="I65"/>
  <c r="H65"/>
  <c r="G65"/>
  <c r="I64"/>
  <c r="H64"/>
  <c r="G64"/>
  <c r="J64" s="1"/>
  <c r="L64" s="1"/>
  <c r="N63"/>
  <c r="L63"/>
  <c r="J63"/>
  <c r="I63"/>
  <c r="H63"/>
  <c r="G63"/>
  <c r="L62"/>
  <c r="N62" s="1"/>
  <c r="J62"/>
  <c r="I62"/>
  <c r="H62"/>
  <c r="G62"/>
  <c r="I61"/>
  <c r="H61"/>
  <c r="G61"/>
  <c r="I60"/>
  <c r="H60"/>
  <c r="G60"/>
  <c r="I59"/>
  <c r="H59"/>
  <c r="G59"/>
  <c r="I58"/>
  <c r="H58"/>
  <c r="G58"/>
  <c r="J58" s="1"/>
  <c r="L58" s="1"/>
  <c r="I57"/>
  <c r="H57"/>
  <c r="G57"/>
  <c r="I56"/>
  <c r="H56"/>
  <c r="G56"/>
  <c r="J55"/>
  <c r="L55" s="1"/>
  <c r="I55"/>
  <c r="H55"/>
  <c r="G55"/>
  <c r="J54"/>
  <c r="L54" s="1"/>
  <c r="I54"/>
  <c r="H54"/>
  <c r="G54"/>
  <c r="J53"/>
  <c r="L53" s="1"/>
  <c r="I53"/>
  <c r="H53"/>
  <c r="G53"/>
  <c r="I52"/>
  <c r="H52"/>
  <c r="G52"/>
  <c r="I51"/>
  <c r="H51"/>
  <c r="G51"/>
  <c r="I50"/>
  <c r="H50"/>
  <c r="G50"/>
  <c r="I49"/>
  <c r="H49"/>
  <c r="G49"/>
  <c r="J48"/>
  <c r="L48" s="1"/>
  <c r="I47"/>
  <c r="H47"/>
  <c r="J47" s="1"/>
  <c r="L47" s="1"/>
  <c r="N47" s="1"/>
  <c r="G47"/>
  <c r="J46"/>
  <c r="L46" s="1"/>
  <c r="I46"/>
  <c r="H46"/>
  <c r="G46"/>
  <c r="I45"/>
  <c r="H45"/>
  <c r="G45"/>
  <c r="J45" s="1"/>
  <c r="L45" s="1"/>
  <c r="I44"/>
  <c r="H44"/>
  <c r="G44"/>
  <c r="L43"/>
  <c r="N43" s="1"/>
  <c r="J43"/>
  <c r="I43"/>
  <c r="H43"/>
  <c r="G43"/>
  <c r="L42"/>
  <c r="N42" s="1"/>
  <c r="J42"/>
  <c r="I42"/>
  <c r="H42"/>
  <c r="G42"/>
  <c r="I41"/>
  <c r="H41"/>
  <c r="G41"/>
  <c r="I40"/>
  <c r="H40"/>
  <c r="G40"/>
  <c r="I39"/>
  <c r="H39"/>
  <c r="G39"/>
  <c r="J39" s="1"/>
  <c r="L39" s="1"/>
  <c r="I38"/>
  <c r="H38"/>
  <c r="G38"/>
  <c r="I37"/>
  <c r="H37"/>
  <c r="G37"/>
  <c r="I36"/>
  <c r="H36"/>
  <c r="G36"/>
  <c r="I35"/>
  <c r="H35"/>
  <c r="G35"/>
  <c r="L34"/>
  <c r="N34" s="1"/>
  <c r="O34" s="1"/>
  <c r="J34"/>
  <c r="I34"/>
  <c r="H34"/>
  <c r="G34"/>
  <c r="I33"/>
  <c r="H33"/>
  <c r="G33"/>
  <c r="J33" s="1"/>
  <c r="L33" s="1"/>
  <c r="I32"/>
  <c r="H32"/>
  <c r="G32"/>
  <c r="J32" s="1"/>
  <c r="L32" s="1"/>
  <c r="O31"/>
  <c r="N31"/>
  <c r="L31"/>
  <c r="J31"/>
  <c r="I31"/>
  <c r="H31"/>
  <c r="G31"/>
  <c r="I30"/>
  <c r="H30"/>
  <c r="J30" s="1"/>
  <c r="L30" s="1"/>
  <c r="N30" s="1"/>
  <c r="O30" s="1"/>
  <c r="G30"/>
  <c r="L29"/>
  <c r="J29"/>
  <c r="I29"/>
  <c r="H29"/>
  <c r="G29"/>
  <c r="I28"/>
  <c r="H28"/>
  <c r="G28"/>
  <c r="J28" s="1"/>
  <c r="L28" s="1"/>
  <c r="I27"/>
  <c r="H27"/>
  <c r="G27"/>
  <c r="J26"/>
  <c r="L26" s="1"/>
  <c r="I26"/>
  <c r="H26"/>
  <c r="G26"/>
  <c r="L25"/>
  <c r="N25" s="1"/>
  <c r="J25"/>
  <c r="I25"/>
  <c r="H25"/>
  <c r="G25"/>
  <c r="J24"/>
  <c r="L24" s="1"/>
  <c r="N24" s="1"/>
  <c r="O24" s="1"/>
  <c r="I24"/>
  <c r="H24"/>
  <c r="G24"/>
  <c r="I23"/>
  <c r="H23"/>
  <c r="G23"/>
  <c r="I22"/>
  <c r="H22"/>
  <c r="G22"/>
  <c r="J22" s="1"/>
  <c r="L22" s="1"/>
  <c r="N22" s="1"/>
  <c r="L21"/>
  <c r="N21" s="1"/>
  <c r="J21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J15" s="1"/>
  <c r="L15" s="1"/>
  <c r="N15" s="1"/>
  <c r="I14"/>
  <c r="J14" s="1"/>
  <c r="L14" s="1"/>
  <c r="H14"/>
  <c r="G14"/>
  <c r="I13"/>
  <c r="H13"/>
  <c r="G13"/>
  <c r="L12"/>
  <c r="N12" s="1"/>
  <c r="J12"/>
  <c r="I12"/>
  <c r="H12"/>
  <c r="G12"/>
  <c r="I11"/>
  <c r="H11"/>
  <c r="G11"/>
  <c r="I10"/>
  <c r="H10"/>
  <c r="G10"/>
  <c r="I9"/>
  <c r="H9"/>
  <c r="G9"/>
  <c r="I8"/>
  <c r="H8"/>
  <c r="G8"/>
  <c r="J8" s="1"/>
  <c r="L8" s="1"/>
  <c r="I7"/>
  <c r="H7"/>
  <c r="G7"/>
  <c r="I6"/>
  <c r="H6"/>
  <c r="G6"/>
  <c r="O71" l="1"/>
  <c r="N71"/>
  <c r="N58"/>
  <c r="O58" s="1"/>
  <c r="N39"/>
  <c r="O39" s="1"/>
  <c r="N79"/>
  <c r="O79" s="1"/>
  <c r="J70"/>
  <c r="L70" s="1"/>
  <c r="N70" s="1"/>
  <c r="J36"/>
  <c r="L36" s="1"/>
  <c r="J94"/>
  <c r="L94" s="1"/>
  <c r="N94" s="1"/>
  <c r="J100"/>
  <c r="L100" s="1"/>
  <c r="J38"/>
  <c r="L38" s="1"/>
  <c r="J76"/>
  <c r="L76" s="1"/>
  <c r="J27"/>
  <c r="L27" s="1"/>
  <c r="J50"/>
  <c r="L50" s="1"/>
  <c r="N50" s="1"/>
  <c r="J81"/>
  <c r="L81" s="1"/>
  <c r="J80"/>
  <c r="L80" s="1"/>
  <c r="N80" s="1"/>
  <c r="J20"/>
  <c r="L20" s="1"/>
  <c r="J56"/>
  <c r="L56" s="1"/>
  <c r="J99"/>
  <c r="L99" s="1"/>
  <c r="J7"/>
  <c r="L7" s="1"/>
  <c r="N7" s="1"/>
  <c r="O7" s="1"/>
  <c r="J6"/>
  <c r="L6" s="1"/>
  <c r="J19"/>
  <c r="L19" s="1"/>
  <c r="N19" s="1"/>
  <c r="J18"/>
  <c r="L18" s="1"/>
  <c r="J35"/>
  <c r="L35" s="1"/>
  <c r="N35" s="1"/>
  <c r="O35" s="1"/>
  <c r="J86"/>
  <c r="L86" s="1"/>
  <c r="N86" s="1"/>
  <c r="O86" s="1"/>
  <c r="J92"/>
  <c r="L92" s="1"/>
  <c r="N92" s="1"/>
  <c r="J13"/>
  <c r="L13" s="1"/>
  <c r="N13" s="1"/>
  <c r="O13" s="1"/>
  <c r="J69"/>
  <c r="L69" s="1"/>
  <c r="N69" s="1"/>
  <c r="O69" s="1"/>
  <c r="J41"/>
  <c r="L41" s="1"/>
  <c r="N41" s="1"/>
  <c r="J61"/>
  <c r="L61" s="1"/>
  <c r="J60"/>
  <c r="L60" s="1"/>
  <c r="J10"/>
  <c r="L10" s="1"/>
  <c r="J66"/>
  <c r="L66" s="1"/>
  <c r="N66" s="1"/>
  <c r="O66" s="1"/>
  <c r="J40"/>
  <c r="L40" s="1"/>
  <c r="N40" s="1"/>
  <c r="O29"/>
  <c r="J59"/>
  <c r="L59" s="1"/>
  <c r="J85"/>
  <c r="L85" s="1"/>
  <c r="N85" s="1"/>
  <c r="O85" s="1"/>
  <c r="J17"/>
  <c r="L17" s="1"/>
  <c r="J65"/>
  <c r="L65" s="1"/>
  <c r="N65" s="1"/>
  <c r="O65" s="1"/>
  <c r="J89"/>
  <c r="L89" s="1"/>
  <c r="J57"/>
  <c r="L57" s="1"/>
  <c r="N57" s="1"/>
  <c r="J49"/>
  <c r="L49" s="1"/>
  <c r="J11"/>
  <c r="L11" s="1"/>
  <c r="N11" s="1"/>
  <c r="N29"/>
  <c r="J52"/>
  <c r="L52" s="1"/>
  <c r="J77"/>
  <c r="L77" s="1"/>
  <c r="N32"/>
  <c r="O32" s="1"/>
  <c r="N99"/>
  <c r="O99" s="1"/>
  <c r="O49"/>
  <c r="N49"/>
  <c r="N28"/>
  <c r="O28" s="1"/>
  <c r="N102"/>
  <c r="O102" s="1"/>
  <c r="N82"/>
  <c r="O82" s="1"/>
  <c r="N81"/>
  <c r="O81" s="1"/>
  <c r="N76"/>
  <c r="O76" s="1"/>
  <c r="N8"/>
  <c r="O8" s="1"/>
  <c r="N95"/>
  <c r="O95" s="1"/>
  <c r="N17"/>
  <c r="O17" s="1"/>
  <c r="N48"/>
  <c r="O48" s="1"/>
  <c r="N97"/>
  <c r="O97" s="1"/>
  <c r="N64"/>
  <c r="O64" s="1"/>
  <c r="N6"/>
  <c r="O6" s="1"/>
  <c r="N83"/>
  <c r="O83" s="1"/>
  <c r="N96"/>
  <c r="O96" s="1"/>
  <c r="N56"/>
  <c r="O56" s="1"/>
  <c r="O60"/>
  <c r="N60"/>
  <c r="N59"/>
  <c r="O59" s="1"/>
  <c r="O100"/>
  <c r="N100"/>
  <c r="N55"/>
  <c r="O55" s="1"/>
  <c r="N33"/>
  <c r="O33" s="1"/>
  <c r="N53"/>
  <c r="O53" s="1"/>
  <c r="O73"/>
  <c r="N73"/>
  <c r="N52"/>
  <c r="O52" s="1"/>
  <c r="N46"/>
  <c r="O46" s="1"/>
  <c r="N68"/>
  <c r="O68" s="1"/>
  <c r="N20"/>
  <c r="O20" s="1"/>
  <c r="N10"/>
  <c r="O10" s="1"/>
  <c r="O38"/>
  <c r="N38"/>
  <c r="N27"/>
  <c r="O27" s="1"/>
  <c r="N45"/>
  <c r="O45" s="1"/>
  <c r="J84"/>
  <c r="L84" s="1"/>
  <c r="N84" s="1"/>
  <c r="J23"/>
  <c r="L23" s="1"/>
  <c r="J44"/>
  <c r="L44" s="1"/>
  <c r="O22"/>
  <c r="O25"/>
  <c r="O43"/>
  <c r="O62"/>
  <c r="O78"/>
  <c r="O75"/>
  <c r="O88"/>
  <c r="J37"/>
  <c r="L37" s="1"/>
  <c r="N37" s="1"/>
  <c r="O37" s="1"/>
  <c r="J98"/>
  <c r="L98" s="1"/>
  <c r="N98" s="1"/>
  <c r="O98" s="1"/>
  <c r="O72"/>
  <c r="J74"/>
  <c r="L74" s="1"/>
  <c r="N74" s="1"/>
  <c r="J9"/>
  <c r="L9" s="1"/>
  <c r="N9" s="1"/>
  <c r="O9" s="1"/>
  <c r="J67"/>
  <c r="L67" s="1"/>
  <c r="N67" s="1"/>
  <c r="O67" s="1"/>
  <c r="J16"/>
  <c r="L16" s="1"/>
  <c r="N16" s="1"/>
  <c r="O16" s="1"/>
  <c r="J51"/>
  <c r="L51" s="1"/>
  <c r="N51" s="1"/>
  <c r="O51" s="1"/>
  <c r="J91"/>
  <c r="L91" s="1"/>
  <c r="N91" s="1"/>
  <c r="O91" s="1"/>
  <c r="O42"/>
  <c r="O90"/>
  <c r="O15"/>
  <c r="O21"/>
  <c r="O57"/>
  <c r="O12"/>
  <c r="O63"/>
  <c r="O87"/>
  <c r="O40"/>
  <c r="O50"/>
  <c r="O80"/>
  <c r="O14"/>
  <c r="N14"/>
  <c r="N26"/>
  <c r="O26" s="1"/>
  <c r="N54"/>
  <c r="O54" s="1"/>
  <c r="N101"/>
  <c r="O101" s="1"/>
  <c r="N104"/>
  <c r="O104" s="1"/>
  <c r="O23"/>
  <c r="N23"/>
  <c r="O61"/>
  <c r="N61"/>
  <c r="N89"/>
  <c r="O89" s="1"/>
  <c r="N77"/>
  <c r="O77" s="1"/>
  <c r="O19"/>
  <c r="O47"/>
  <c r="O94"/>
  <c r="A7"/>
  <c r="A8" s="1"/>
  <c r="O36" l="1"/>
  <c r="O18"/>
  <c r="O92"/>
  <c r="N36"/>
  <c r="O70"/>
  <c r="N18"/>
  <c r="O84"/>
  <c r="O11"/>
  <c r="O41"/>
  <c r="O44"/>
  <c r="N44"/>
  <c r="O74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L105"/>
  <c r="N105"/>
  <c r="A36" l="1"/>
  <c r="A37" s="1"/>
  <c r="A38" s="1"/>
  <c r="A39" s="1"/>
  <c r="A40" s="1"/>
  <c r="O105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l="1"/>
  <c r="A59" s="1"/>
  <c r="A60" s="1"/>
  <c r="A61" s="1"/>
  <c r="A62" s="1"/>
  <c r="A67" l="1"/>
  <c r="A68" s="1"/>
  <c r="A69" s="1"/>
  <c r="A70" s="1"/>
  <c r="A71" s="1"/>
  <c r="A72" s="1"/>
  <c r="A73" s="1"/>
  <c r="A74" s="1"/>
  <c r="A79" s="1"/>
  <c r="A80" s="1"/>
  <c r="A81" l="1"/>
  <c r="A82" s="1"/>
  <c r="A83" s="1"/>
  <c r="A84" s="1"/>
  <c r="A85" s="1"/>
  <c r="A86" s="1"/>
  <c r="A87" l="1"/>
  <c r="A88" s="1"/>
  <c r="A89" s="1"/>
  <c r="A90" s="1"/>
  <c r="A91" s="1"/>
  <c r="A92" s="1"/>
  <c r="A93" s="1"/>
  <c r="A94" s="1"/>
</calcChain>
</file>

<file path=xl/sharedStrings.xml><?xml version="1.0" encoding="utf-8"?>
<sst xmlns="http://schemas.openxmlformats.org/spreadsheetml/2006/main" count="328" uniqueCount="229">
  <si>
    <t>Lp.</t>
  </si>
  <si>
    <t>Jedn. miary</t>
  </si>
  <si>
    <t>Cena jedn. netto</t>
  </si>
  <si>
    <t>VAT w %</t>
  </si>
  <si>
    <t>VAT w zł.</t>
  </si>
  <si>
    <t>Szt.</t>
  </si>
  <si>
    <t xml:space="preserve"> </t>
  </si>
  <si>
    <t>UWAGI:</t>
  </si>
  <si>
    <t>W przypadku oferowania materiałów wzorcowych - w tej kolumnie należy wpisać: "Oferujemy artykuł wzorcowy". W przypadku urządzeń biurowych, proszę wpisać konkretny model a nie "klasę" urządzenia</t>
  </si>
  <si>
    <t>Materiały biurowe (o KLUCZOWYCH DLA ZAMAWIAJĄCEGO właściwościach technicznych i użytkowych nie gorszych niż wskazane poniżej)</t>
  </si>
  <si>
    <t>2. W przypadku, gdy wskazane przez zamawiającego, bądź oferowane przez wykonawcę materiały biurowe nie występują w obrocie handlowym w opakowaniach lub ilościach podanych w niniejszym załączniku, wykonawca zobowiązany jest do przeliczenia ceny adekwatnie do pożądanych przez zamawiającego ilości.</t>
  </si>
  <si>
    <t>12a</t>
  </si>
  <si>
    <t>12b</t>
  </si>
  <si>
    <t>kpl.</t>
  </si>
  <si>
    <t>Blok biurowy (notatnik) A-4, kratka 80-100 kart</t>
  </si>
  <si>
    <t>Blok biurowy (notatnik) A-5, kratka 80-100 kart.</t>
  </si>
  <si>
    <t xml:space="preserve">Cienkopisy z końcówka fibrową z metalową prowadnicą gr. linii 0,3 – 0,4 mm  - kolor czarny. </t>
  </si>
  <si>
    <t xml:space="preserve">Cienkopisy z końcówka fibrową z metalową prowadnicą gr. linii 0,3 – 0,4 mm  - kolor czerwony. </t>
  </si>
  <si>
    <t xml:space="preserve">Cienkopisy z końcówka fibrową z metalową prowadnicą gr. linii 0,3 – 0,4 mm  - kolor zielony. </t>
  </si>
  <si>
    <t xml:space="preserve">Długopis z wymiennym wkładem żelowym i gumowym, wygodnym uchwytem z nasadką, linia pisania 0.3-0.32 mm, - kolor tuszu niebieski </t>
  </si>
  <si>
    <t xml:space="preserve">PENTEL                   K116 </t>
  </si>
  <si>
    <t>Dziennik korespondencyjny A-4 96 - 100 kart dwustronnych (twarda oprawa).</t>
  </si>
  <si>
    <t>Kpl</t>
  </si>
  <si>
    <t>Opak.</t>
  </si>
  <si>
    <t>Klipy do papieru 15 mm, galwanizowane lub lakierowane (opakowanie 12 szt.).</t>
  </si>
  <si>
    <t>Klipy do papieru 25 mm, galwanizowane lub lakierowane (opakowanie 12 szt.).</t>
  </si>
  <si>
    <t>Klipy do papieru 32 mm, galwanizowane lub lakierowane (opakowanie 12 szt.).</t>
  </si>
  <si>
    <t xml:space="preserve">Koperty brązowe 162x229 mm, klej po krótkim boku, samoklejące z paskiem osłaniającym klej (HK).  </t>
  </si>
  <si>
    <t xml:space="preserve">Koperty brązowe 229 x 324 mm, klej po krótkim boku samoklejące z paskiem osłaniającym klej (HK).  </t>
  </si>
  <si>
    <t xml:space="preserve">Koperty brązowe 250x353 mm, klej po krótkim boku samoklejące z paskiem osłaniającym klej (HK).  </t>
  </si>
  <si>
    <t xml:space="preserve">Koperty brązowe z rozszerzanymi bokami  250x353x38 mm, klej po krótkim boku samoklejące z paskiem osłaniającym klej (HK). </t>
  </si>
  <si>
    <t xml:space="preserve">Koperty brązowe z rozszerzanymi bokami  280x400x40mm, klej po krótkim boku samoklejące z paskiem osłaniającym klej.  </t>
  </si>
  <si>
    <t>Linijki plastikowe przeźroczyste 30 cm</t>
  </si>
  <si>
    <t>Markery permanentne, końcówka okrągła, tusz odporny na wodę, światło, ścieranie, grubość linii 1,5 mm, długość linii min. 750 m, kolor czarny</t>
  </si>
  <si>
    <t xml:space="preserve">Markery permanentne do płyt DVD, CD, tusz odporny na wodę, światło, ścieranie z okrągłą końcówką, grubość  linii 0,5 - 1 mm, długość linii min. 500 m, kolor czarny.   </t>
  </si>
  <si>
    <t xml:space="preserve">Opaski zaciskowe plastikowe rozmiar 2,5 x 200 mm - opakowanie 100 szt. </t>
  </si>
  <si>
    <t xml:space="preserve">Opaski zaciskowe plastikowe rozmiar 3,6 x 300 mm - opakowanie 100 szt. </t>
  </si>
  <si>
    <t>Przybornik na biurko z przegródkami na długopisy i inne akcesoria wykonany z przeźroczystego lub czarnego akrylu.</t>
  </si>
  <si>
    <t>Pinezki do tablicy korkowej w opakowaniach po 50 szt.</t>
  </si>
  <si>
    <t>Półki na dokumenty, plastikowe przydymiane.</t>
  </si>
  <si>
    <t>Rolki ofsetowe do sumatorów papierowe                            57 mm x 30 m.</t>
  </si>
  <si>
    <t>Rozszywacze do wszystkich rodzajów zszywek</t>
  </si>
  <si>
    <t>Skoroszyt A4 plastikowy sztywny, przednia okładka przeźroczysta, druga kolorowa, wyposażony w boczną perforację, umożliwiającą wpinanie dokumentów do segregatora.</t>
  </si>
  <si>
    <t xml:space="preserve">Skoroszyty A4 kartonowe min. 240g/m2,oczkowe, wpinane do segregatora. </t>
  </si>
  <si>
    <t xml:space="preserve">Skorowidz alfabetyczny A4 96 kart, twarda oprawa. </t>
  </si>
  <si>
    <t xml:space="preserve">Sznurek lniany do akt, motek 10 dkg/120 m,  
kolor biały.
</t>
  </si>
  <si>
    <t>motek</t>
  </si>
  <si>
    <t>Taśma bawełniana do akt, biała, motek  50 m.</t>
  </si>
  <si>
    <t xml:space="preserve">Taśma barwiąca (czarno-czerwona) do maszyn liczących nylonowa 13 mm x 6 m. </t>
  </si>
  <si>
    <t>Teczka z klipem A4 do pisania zamykana (z dwiema sztywnymi okładkami) oraz z mechanizmem zaciskowym do karty papieru - na wewnętrznej stronie okładki kieszeń, kolor czarny - bez nadruków.</t>
  </si>
  <si>
    <t xml:space="preserve">Temperówka z pojemnikiem do temperowania ołówków o średnicy 8 mm. </t>
  </si>
  <si>
    <t xml:space="preserve">Wałek barwiący, tuszujący IR40T czerwono-czarny do kalkulatorów drukujących Citizen CX-123II. </t>
  </si>
  <si>
    <t xml:space="preserve">Wąsy do akt metalowe. </t>
  </si>
  <si>
    <t>Zeszyt A-5, kratka, 80-100 kartek, twarda okładka.</t>
  </si>
  <si>
    <t>Zeszyty A-4, kratka, 80-100 kart, twarda okładka</t>
  </si>
  <si>
    <t xml:space="preserve">Miejscowość i data </t>
  </si>
  <si>
    <t>………………………………………………..</t>
  </si>
  <si>
    <t>…………………….……………………………..</t>
  </si>
  <si>
    <t>(podpis osób figurujących w odpowiednich rejestrach i uprawnionych do reprezentowania Wykonawcy lub zgodnie z upoważnieniem)</t>
  </si>
  <si>
    <t xml:space="preserve">Klej w płynie, bezbarwny z gumową rolką , poj. 30 ml 
</t>
  </si>
  <si>
    <t>ILOŚĆ JEDNOSTEK</t>
  </si>
  <si>
    <t>OR Rzeszów ul. Słowackiego 7</t>
  </si>
  <si>
    <t>PT Jasło  ul. Mickiewicza 4a</t>
  </si>
  <si>
    <t>PT Przeworsk  ul. Krasickiego 1</t>
  </si>
  <si>
    <t xml:space="preserve">RAZEM </t>
  </si>
  <si>
    <t xml:space="preserve">Zakreślacze fluorescencyjne, końcówka ścięta, kolor żółty, zielony, pomarańczowy, czerwony lub różne odmiany czerwieni. </t>
  </si>
  <si>
    <t>4. W przypadku składania oferty równoważnej na długopisy, wykonawca zobowiązany jest do zaoferowania wkładów odpowiednich dla danego typu oferowanego długopisu.</t>
  </si>
  <si>
    <t>6. Po wypełnieniu Formularz cenowy należy wydrukować, podpisać i złożyć wraz z ofertą.</t>
  </si>
  <si>
    <t>Wartość netto (kol. 9 x kol. 10)</t>
  </si>
  <si>
    <t>Wartość brutto (kol. 11 + kol. 12b)</t>
  </si>
  <si>
    <t>Kalkulator biurkowy - 12 pozycyjny wyświetlacz, podwójna pamięć, zaokrąglanie wyników, cofanie ostatnio wprowadzonej pozycji, klawisz podwójnego zera, klawisz zmiany znaku +/-, obliczanie %, podwójne zasilanie (bateria, światło). Gwarancja minimum 12 miesięcy.</t>
  </si>
  <si>
    <t xml:space="preserve">Korektor w długopisie, końcówka zakończona kulką rozprowadzającą płyn korygujący (tak jak tusz we wkładach do długopisu).  </t>
  </si>
  <si>
    <t xml:space="preserve">Taśmy klejące przeźroczyste szer. 18 mm  x 30 m.
</t>
  </si>
  <si>
    <t>Wkład pasujący do długopisów na sprężynce zaoferowanych w pozycji 13 niniejszego formularza, kolor niebieski.</t>
  </si>
  <si>
    <t>Wkład żelowy pasujący do długopisów zaoferowanych w pozycji 14 niniejszego formularza, kolor niebieski.</t>
  </si>
  <si>
    <t>Wkłady wielkopojemne pasujące do długopisów zaoferowanych w pozycji 15 niniejszego formularza, kolor tuszu niebieski.</t>
  </si>
  <si>
    <t>Teczki kartonowe archiwizacyjne na dokumenty kat. A,  bezkwasowe (pH neutralne), białe,  wiązane - rozmiar 320 x 265 mm (długość zakładki wewnętrznej – 112), gramatura papieru  min. 400 g.</t>
  </si>
  <si>
    <t>Teczki kartonowe archiwizacyjne na dokumenty kat. A,  bezkwasowe (pH neutralne), białe,  wiązane - rozmiar 322 x 300 mm (długość zakładki wewnętrznej – 153), gramatura papieru  min. 400 g.</t>
  </si>
  <si>
    <t>Produkt wzorcowy</t>
  </si>
  <si>
    <t>Długopis na sprężynce z samoprzylepną podstawką i wymiennym wkładem</t>
  </si>
  <si>
    <t>Nawilżacz do palców</t>
  </si>
  <si>
    <t xml:space="preserve">Ofertówka twarda na dokumenty A4, wykonana z przeźroczystej folii o grubości min. 150 mikronów, typ "L" - otwarta u góry i z boku, zaokrąglone narożniki, pakowane po 25 szt. </t>
  </si>
  <si>
    <t xml:space="preserve">Kalkulatory biurkowe drukujące - min. 12 pozycyjny wyświetlacz, zaokrąglanie wyników
cofanie ostatnio wprowadzonej pozycji, klawisz podwójnego zera, klawisz zmiany znaku +/-, obliczanie %, zasilanie z sieci, taśma nylonowa umożliwiająca drukowanie w kolorze czarnym i czerwonym, szerokość rolek papieru 57 mm, certyfikat CE, gwarancja minimum 12 miesięcy.
</t>
  </si>
  <si>
    <t xml:space="preserve">Datowniki samotuszujące, tusz niebieski, wys. cyfr 
4 mm, wersja polska, okres używalności nie krótszy niż 5 lat. 
</t>
  </si>
  <si>
    <t xml:space="preserve">W pozycjach gdzie zamawiający w kol. 4 wskazał  produkt wzorcowy - należy wpisać: "Produkt wzorcowy",  albo  "Produkt równoważny" przy czym w przypadku oferowania produktów równoważnych należy dołączyć do oferty kartę produktu lub jego opis od producenta potwierdzający wymagane parametry.            </t>
  </si>
  <si>
    <t>ARGO                            - folia Prestige  410205                               - karton Delta 407025/36/55        - grzbiet 405082/83/85</t>
  </si>
  <si>
    <t>ARGO                            - folia Prestige  410205                               - karton Delta 407025/36/55        - grzbiet 405122/23/25</t>
  </si>
  <si>
    <t>Bloczki z kartkami do notatek klejone wzdłuż jednego boku, kolor mix, rozmiar 85x85 mm.</t>
  </si>
  <si>
    <t>D.Rect               009459</t>
  </si>
  <si>
    <t>Bloczek samoprzylepny   40x50 mm (+/- 3 mm), 100 kartek, żółty</t>
  </si>
  <si>
    <t>Bloczek samoprzylepny 75x75 mm (+/- 2 mm),               100 kartek, żółty</t>
  </si>
  <si>
    <t>Bantex Budget 400116672</t>
  </si>
  <si>
    <t>Bantex Budget 400116670</t>
  </si>
  <si>
    <t>D.Rect 105241  lub                          Taurus F-104</t>
  </si>
  <si>
    <t>D.Rect 009480  lub                          Colop S120</t>
  </si>
  <si>
    <t>Taurus                     96-120139</t>
  </si>
  <si>
    <r>
      <rPr>
        <b/>
        <sz val="7"/>
        <color indexed="8"/>
        <rFont val="Tahoma"/>
        <family val="2"/>
        <charset val="238"/>
      </rPr>
      <t xml:space="preserve">COSMO        </t>
    </r>
    <r>
      <rPr>
        <sz val="7"/>
        <color indexed="8"/>
        <rFont val="Tahoma"/>
        <family val="2"/>
        <charset val="238"/>
      </rPr>
      <t xml:space="preserve">                 C-01,C-02, C-04, C-07, C-09, C-13, C17  </t>
    </r>
  </si>
  <si>
    <t>Barbara 180312/13/14</t>
  </si>
  <si>
    <t>Taurus                    PCH-2000</t>
  </si>
  <si>
    <t>Fastykuły tekturowe A4 - 230 x 320 mm  (+/- 10 mm),   grube, kolorowe z okleiną i taśmą bawełnianą</t>
  </si>
  <si>
    <t xml:space="preserve">VauPe 455      </t>
  </si>
  <si>
    <t>Folia do laminowania na gorąco do laminownic Fellowes, format A4 , grubość min.100 mic., opakowanie po 100 szt</t>
  </si>
  <si>
    <t>Fellowes  5351111</t>
  </si>
  <si>
    <t xml:space="preserve">Gilotyna metalowa do papieru </t>
  </si>
  <si>
    <t>ARGO                      Paper Cutter A4</t>
  </si>
  <si>
    <t xml:space="preserve">Gumki do mazania białe, wymiar min. 43x18x12 </t>
  </si>
  <si>
    <t>DELI 159015</t>
  </si>
  <si>
    <r>
      <t>Gumki recepturki w opakowaniach po 100 dkg,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kolor mix,  grubosć 1,5 x 1,5 mm,  średnica</t>
    </r>
    <r>
      <rPr>
        <sz val="8"/>
        <color indexed="8"/>
        <rFont val="Czcionka tekstu podstawowego"/>
        <charset val="238"/>
      </rPr>
      <t xml:space="preserve"> ok. 14 cm</t>
    </r>
  </si>
  <si>
    <t>Grand 130-1037</t>
  </si>
  <si>
    <t>Holder z taśmą kolor czarny/granatowy</t>
  </si>
  <si>
    <t>ARGO  601032/33</t>
  </si>
  <si>
    <t xml:space="preserve"> CITIZEN              SDC-888  </t>
  </si>
  <si>
    <t>PENTEL ER 153</t>
  </si>
  <si>
    <t>Klip archiwizacyjny wykonany z elastycznego plastiku, długość wąsów nie mniej niż 85 mm, opakowanie 100 sztuk</t>
  </si>
  <si>
    <t>Fellowes          00895</t>
  </si>
  <si>
    <t>D.Rect            360052</t>
  </si>
  <si>
    <t>D.Rect            360054</t>
  </si>
  <si>
    <t>D.Rect            360055</t>
  </si>
  <si>
    <t>BONG  12211</t>
  </si>
  <si>
    <t>BONG  12215</t>
  </si>
  <si>
    <t>Koperty z zabezpieczeniem powietrznym do przesyłania płyt CDR, kaset, wymiar zewnetrzny min. 140x225 mm samoklejące.</t>
  </si>
  <si>
    <t>Koperty z zabezpieczeniem powietrznym do przesyłania płyt CDR, kaset,wymiar zewnetrzny min. 200x275 mm samoklejące.</t>
  </si>
  <si>
    <t>Mitsubishi                CLP - 300</t>
  </si>
  <si>
    <t>Taurus                90-120054</t>
  </si>
  <si>
    <t xml:space="preserve">Magnesy do tablicy magnetycznej, opakowania po 10 sztuk.  </t>
  </si>
  <si>
    <t>D.Rect               009172</t>
  </si>
  <si>
    <t>Markery permanentne, końcówka o grubości 1 - 6 mm - ścięta, tusz odporny na wodę, światło, ścieranie, długość linii min. 440 m, kolor czarny.</t>
  </si>
  <si>
    <t>PENTEL            N60</t>
  </si>
  <si>
    <t>PENTEL         NMS51</t>
  </si>
  <si>
    <t>PENTEL                N850</t>
  </si>
  <si>
    <t>D.Rect               007206</t>
  </si>
  <si>
    <t>WALLNER       ACD410</t>
  </si>
  <si>
    <r>
      <t>Niszczarka do papieru, płyt CD i kart plastikowych  szer. cięcia 225 mm, jednorazowe niszczenie do 10 arkuszy papieru o gramaturze 80 g, pojemność kosza min. 16 l, stopień tajności min. DIN3,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rozmiar ścinka max. 5x40 mm, posiada odporne na zszywki noże tnące, funkcja cofania, automatyczny start/stop, optyczny wskaźnik napełnienia kosza, gwarancja minimum 12 miesięcy.</t>
    </r>
  </si>
  <si>
    <t xml:space="preserve">Nożyczki biurowe, ostrze z nierdzewnej hartowanej stali, rękojeść z niełamalnego plastiku  długość z rękojeścią ok. 21cm  </t>
  </si>
  <si>
    <t>BIURFOL                 OF-23</t>
  </si>
  <si>
    <t>Okładka na dyplomy 225x310 mm (+/- 10 mm), zielona, faktura skóry, sztywna.</t>
  </si>
  <si>
    <t>Barbara             0802506</t>
  </si>
  <si>
    <t xml:space="preserve">Ołówki drewniane  twardość HB z gumką  </t>
  </si>
  <si>
    <t>Taurus                  9202</t>
  </si>
  <si>
    <t>producent obojetny</t>
  </si>
  <si>
    <t>Taurus                      39-240400</t>
  </si>
  <si>
    <t>D.Rect       110383</t>
  </si>
  <si>
    <t>Poduszki do pieczątek, nasączone tuszem niebieskim, metalowa obudowa, rozmiar 110 x 70 mm (wewn.), 123 x 85 mm (zewn.).</t>
  </si>
  <si>
    <t>D.Rect       105319</t>
  </si>
  <si>
    <t>Esselte               624356</t>
  </si>
  <si>
    <t>Taurus                    200</t>
  </si>
  <si>
    <t>Segregator A-4 z okleiną i mechanizmem dźwigowym z dociskaczem, szer. grzbietu 80 mm (+/- 10 mm), na grzbiecie wymienna dwustronna etykieta opisowa, dolna krawędź wzmocniona metalową szyną, kolor mix.</t>
  </si>
  <si>
    <t xml:space="preserve">Segregator A-4 z okleiną i mechanizmem dźwigowym z dociskaczem, szer. grzbietu 50 mm (+/- 10 mm), na grzbiecie wymienna dwustronna etykieta opisowa, dolna krawędź wzmocniona metalową szyną, kolor mix. </t>
  </si>
  <si>
    <t>BIURFOL                                                      ST-02-01/02/03/05</t>
  </si>
  <si>
    <t xml:space="preserve">Skoroszyty A4 - kartonowe białe,  gramatura min. 250g/m2, z wąsem.
</t>
  </si>
  <si>
    <t>Warta                      1824-321-006</t>
  </si>
  <si>
    <t>Barbara                820110</t>
  </si>
  <si>
    <t>TOP2000         400115965</t>
  </si>
  <si>
    <t>Spinacz biurowy duży 50 mm (+/- 2 mm), noski zaokrąglone, galwanizowany - opakowanie po 100 szt.</t>
  </si>
  <si>
    <t xml:space="preserve">Spinacz biurowy mały 30 mm (+/- 3 mm), noski zaokrąglone, galwanizowany - opakowanie po 100 szt. </t>
  </si>
  <si>
    <t>D.rect                 110570</t>
  </si>
  <si>
    <t>D.rect                 007118</t>
  </si>
  <si>
    <t>LINSZNUR        NLB 100</t>
  </si>
  <si>
    <t>producent obojętny</t>
  </si>
  <si>
    <t>Black Point KBPGR51CZCZ</t>
  </si>
  <si>
    <t xml:space="preserve">Taśma pakowa brązowa  48 mm (+/- 3 mm) x 66 m. </t>
  </si>
  <si>
    <t>D.Rect                 110439</t>
  </si>
  <si>
    <t>D.Rect                 009042</t>
  </si>
  <si>
    <t>Teczka na dokumenty do podpisu (z harmonijką), kolor granatowy, zielony, czarny, bordo.</t>
  </si>
  <si>
    <t>Barbara 1822200/01/02       /03</t>
  </si>
  <si>
    <t>D.Rect                 009452</t>
  </si>
  <si>
    <t xml:space="preserve">Kiel-Tech </t>
  </si>
  <si>
    <t xml:space="preserve">Teczki kartonowe min. 240g/m2, białe wiązane (duże) - 230 x 320 mm (+/- 10 mm). </t>
  </si>
  <si>
    <t xml:space="preserve">Teczki kartonowe zwykłe min. 240g/m2, białe zamykane gumką - 230 x 320 mm (+/- 10 mm). </t>
  </si>
  <si>
    <t>D.Rect                009156</t>
  </si>
  <si>
    <t>D.Rect                105304</t>
  </si>
  <si>
    <t>Black Point KBPIR40T</t>
  </si>
  <si>
    <t>Zakładki indeksujące wykonane z PP, samoprzylepne, w kształcie strzałki, wielokrotnego użytku, min. 5 kolorów w zestawie, rozmiar 45x12 mm (+/- 3 mm), Opakowanie 5x25 szt.</t>
  </si>
  <si>
    <t>Zeszyt A-5, kratka, 32 kartek, miękka okładka.</t>
  </si>
  <si>
    <t>Taurus XL-2021</t>
  </si>
  <si>
    <t>Bantex Budget 400116553</t>
  </si>
  <si>
    <t>Bantex Budget 400116556</t>
  </si>
  <si>
    <t>Bantex Budget 400116557</t>
  </si>
  <si>
    <t xml:space="preserve">Zszywacze biurowe na zszywki 24/6 , zszywa do 30 kartek, zginanie zszywek do wewnątrz </t>
  </si>
  <si>
    <t>Taurus                   STR-2461</t>
  </si>
  <si>
    <t>Taurus 101                  84-540016</t>
  </si>
  <si>
    <t xml:space="preserve">Zszywacz biurowy mini, z tworzywa sztucznego z częściami mechanicznymi z metalu, zszywa do 16 kartek zszywkami nr 10, posiada zintegrowany rozszywacz.
</t>
  </si>
  <si>
    <t>Zszywacz biurowy duży na zszywki 23/10 metalowa konstrukcja, obudowa z trwałego tworzywa, zszywa do 100 kartek, regulowana głębokość wsuwania kartek</t>
  </si>
  <si>
    <t>Taurus                   9100</t>
  </si>
  <si>
    <t>Zszywacz biurowy długoramienny na zszywki 24/6 metalowa konstrukcja, obudowa metalowa lub z trwałego sztucznego tworzywa, regulowana głębokość wsuwania papieru, zszywa do 50 kartek</t>
  </si>
  <si>
    <t>D.Rect                    0312</t>
  </si>
  <si>
    <t>Zszywki nr 10 do zszywaczy biurowych mini, galwanizowane, opakowania po 1000 szt.</t>
  </si>
  <si>
    <t>Zszywki do dużego  zszywacza 9/8, stalowe galwanizowane, opakowania po 1000 szt.</t>
  </si>
  <si>
    <t>Taurus                       83-344010</t>
  </si>
  <si>
    <t>Taurus                       83-344043</t>
  </si>
  <si>
    <t>Taurus                       83-344020</t>
  </si>
  <si>
    <t xml:space="preserve">1. Wykonawca wypełnia tylko kolumnę 3 oraz kolumnę 10 niniejszego formularza podając ceny jednostkowe netto z zaokrągleniem do dwóch miejsc po przecinku. Pozostałe dane zostaną wyliczone automatycznie.  </t>
  </si>
  <si>
    <t>Rapid          24870900</t>
  </si>
  <si>
    <t>Taurus Nr 6</t>
  </si>
  <si>
    <t>Pentel KF-6</t>
  </si>
  <si>
    <t>ZENITH        11042002</t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</si>
  <si>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8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</si>
  <si>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12,5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</si>
  <si>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16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kartonowa min. 250g/m2 w kolorze grzbietu.                   </t>
    </r>
  </si>
  <si>
    <r>
      <t xml:space="preserve">                                                         Załącznik 1a - FORMULARZ CENOWY                                                                                                           </t>
    </r>
    <r>
      <rPr>
        <b/>
        <sz val="9"/>
        <rFont val="Tahoma"/>
        <family val="2"/>
        <charset val="238"/>
      </rPr>
      <t xml:space="preserve">Podane poniżej ilości asortymentu należy dostarczyć odrębnie do siedziby KRUS OR w Rzeszowie, KRUS PT w Jasle i KRUS PT w Przeworsku </t>
    </r>
  </si>
  <si>
    <t>ARGO                            - folia Prestige  410205                               - karton Delta 407025/36/55          - grzbiet 405162/63/65</t>
  </si>
  <si>
    <t>DALPO NS50/40 lub                         IDEST PX 1916</t>
  </si>
  <si>
    <t>DALPO NS75/75 lub                         IDEST PX 1911</t>
  </si>
  <si>
    <t xml:space="preserve">Długopisy - obudowa i klip metalowe – kolor mix, automatycznie chowany, wymienny, wielkopojemny wkład (typu Zenith), grubość końcówki 0,7 mm, grubość linii pisania 0,3 - 0,5 mm, kolor tuszu niebieski </t>
  </si>
  <si>
    <t xml:space="preserve">Dziurkacze biurowe średnie , rozstaw dziurek 80 mm, dziurkuje  do 30 kartek papieru 80g/m2. </t>
  </si>
  <si>
    <t>Taurus                    3530</t>
  </si>
  <si>
    <t>Dziurkacze biurowe duże, rozstaw dziurek 80 mm, dziurkuje do 65 kartek papieru 80g/m2</t>
  </si>
  <si>
    <t>Canon MP 1211 - LTSC</t>
  </si>
  <si>
    <t>Koperty białe bez okienek 324 x 458 mm klej po krótkim boku, samoklejące z paskiem osłaniającym klej (HK)</t>
  </si>
  <si>
    <t>A&amp;G  kod 1987</t>
  </si>
  <si>
    <t>A&amp;G  kod 1345</t>
  </si>
  <si>
    <t>A&amp;G  kod 2106</t>
  </si>
  <si>
    <t>A&amp;G  kod 1802</t>
  </si>
  <si>
    <t>A&amp;G  kod 1819</t>
  </si>
  <si>
    <t>A&amp;G  kod 4292</t>
  </si>
  <si>
    <t>Tusz do stempli gumowych lub polimerowych, wodny, poj. 30 ml - kolor niebieski</t>
  </si>
  <si>
    <t xml:space="preserve">Zszywki nr 24/6, galwanizowane, opakowania                   po 1000 szt. </t>
  </si>
  <si>
    <t xml:space="preserve">Zszywki do dużego  zszywacza 23/10, stalowe galwanizowane lub miedziowane, opakowania                               po 1000 szt. </t>
  </si>
  <si>
    <t>3.W przypadku, gdy wskazane przez zamawiającego rozmiary ( np. bloczków do notatek, spinaczy, końcówek piszących markerów, kopert itp.) aktualnie nie występują w obrocie handlowym, wykonawca zobowiązany jest do zaoferowania zamiennie asortymentu o najbardziej zbliżonym rozmiarze w stosunku do opisanego.</t>
  </si>
  <si>
    <t>5. W pozycjach gdzie zamawiający w kol. 4 wskazał  produkt wzorcowy - należy wpisać "Produkt wzorcowy",  albo  "Produkt równoważny" przy czym w przypadku oferowania produktów równoważnych należy dołączyć do oferty kartę produktu lub jego opis sporządzony przez producenta, w celu porównania parametrów oferowanego produktu z opisem zamawiającego.   W pozostałych pozycjach należy wskazać nazwę produktu i jego symbol lub numer katalogowy producenta jeżeli posiada</t>
  </si>
  <si>
    <t>D.RECT 009032</t>
  </si>
  <si>
    <t>DELI 6010</t>
  </si>
  <si>
    <t>TAURUS 48-120080-S</t>
  </si>
  <si>
    <t xml:space="preserve">Emerson                    </t>
  </si>
  <si>
    <t>D.Rect 105242  lub                          Taurus F-104</t>
  </si>
  <si>
    <t>D.Rect 105244  lub                          Taurus F-104</t>
  </si>
  <si>
    <t>Koszulki na dokumenty formatu A-4 z wzmocnionym multiperforowanym brzegiem umożliwiającym wpinanie do segregatora, grubość min. 30 mic., pakowane po 100 sztuk.</t>
  </si>
  <si>
    <t xml:space="preserve">Esselte </t>
  </si>
  <si>
    <t xml:space="preserve">Esselte 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</si>
</sst>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7"/>
      <name val="Tahoma"/>
      <family val="2"/>
      <charset val="238"/>
    </font>
    <font>
      <sz val="8"/>
      <color indexed="10"/>
      <name val="Tahoma"/>
      <family val="2"/>
      <charset val="238"/>
    </font>
    <font>
      <b/>
      <i/>
      <sz val="8"/>
      <name val="Tahoma"/>
      <family val="2"/>
      <charset val="238"/>
    </font>
    <font>
      <sz val="8"/>
      <name val="Calibri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color indexed="8"/>
      <name val="Tahoma"/>
      <family val="2"/>
      <charset val="238"/>
    </font>
    <font>
      <sz val="8"/>
      <color indexed="8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27"/>
      </patternFill>
    </fill>
    <fill>
      <patternFill patternType="solid">
        <fgColor indexed="26"/>
        <bgColor indexed="31"/>
      </patternFill>
    </fill>
    <fill>
      <patternFill patternType="solid">
        <fgColor indexed="26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FFCD"/>
        <bgColor indexed="31"/>
      </patternFill>
    </fill>
    <fill>
      <patternFill patternType="solid">
        <fgColor rgb="FF10B0A8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/>
    <xf numFmtId="0" fontId="2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2" fontId="2" fillId="0" borderId="0" xfId="1" applyNumberFormat="1" applyFont="1"/>
    <xf numFmtId="2" fontId="2" fillId="0" borderId="0" xfId="1" applyNumberFormat="1" applyFont="1" applyAlignment="1"/>
    <xf numFmtId="2" fontId="2" fillId="4" borderId="0" xfId="1" applyNumberFormat="1" applyFont="1" applyFill="1" applyAlignment="1"/>
    <xf numFmtId="0" fontId="10" fillId="4" borderId="0" xfId="0" applyFont="1" applyFill="1" applyBorder="1" applyAlignment="1">
      <alignment horizontal="left" vertical="center" wrapText="1"/>
    </xf>
    <xf numFmtId="0" fontId="8" fillId="5" borderId="8" xfId="2" applyNumberFormat="1" applyFont="1" applyFill="1" applyBorder="1" applyAlignment="1" applyProtection="1">
      <alignment horizontal="center" vertical="center" textRotation="90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7" xfId="2" applyNumberFormat="1" applyFont="1" applyFill="1" applyBorder="1" applyAlignment="1" applyProtection="1">
      <alignment horizontal="center" vertical="center"/>
    </xf>
    <xf numFmtId="0" fontId="3" fillId="0" borderId="8" xfId="2" applyNumberFormat="1" applyFont="1" applyFill="1" applyBorder="1" applyAlignment="1" applyProtection="1">
      <alignment horizontal="center" vertical="center"/>
    </xf>
    <xf numFmtId="0" fontId="3" fillId="5" borderId="8" xfId="2" applyNumberFormat="1" applyFont="1" applyFill="1" applyBorder="1" applyAlignment="1" applyProtection="1">
      <alignment horizontal="center" vertical="center" textRotation="90" wrapText="1"/>
    </xf>
    <xf numFmtId="0" fontId="3" fillId="5" borderId="3" xfId="2" applyNumberFormat="1" applyFont="1" applyFill="1" applyBorder="1" applyAlignment="1" applyProtection="1">
      <alignment vertical="center" textRotation="90" wrapText="1"/>
    </xf>
    <xf numFmtId="0" fontId="0" fillId="13" borderId="0" xfId="0" applyFill="1" applyProtection="1">
      <protection locked="0"/>
    </xf>
    <xf numFmtId="0" fontId="3" fillId="12" borderId="2" xfId="2" applyNumberFormat="1" applyFont="1" applyFill="1" applyBorder="1" applyAlignment="1" applyProtection="1">
      <alignment horizontal="center" vertical="center"/>
    </xf>
    <xf numFmtId="0" fontId="3" fillId="12" borderId="2" xfId="2" applyNumberFormat="1" applyFont="1" applyFill="1" applyBorder="1" applyAlignment="1" applyProtection="1">
      <alignment horizontal="center" vertical="center" wrapText="1"/>
    </xf>
    <xf numFmtId="0" fontId="8" fillId="12" borderId="8" xfId="2" applyNumberFormat="1" applyFont="1" applyFill="1" applyBorder="1" applyAlignment="1" applyProtection="1">
      <alignment horizontal="center" vertical="center" textRotation="90" wrapText="1"/>
    </xf>
    <xf numFmtId="0" fontId="8" fillId="12" borderId="2" xfId="2" applyNumberFormat="1" applyFont="1" applyFill="1" applyBorder="1" applyAlignment="1" applyProtection="1">
      <alignment horizontal="center" vertical="center" wrapText="1"/>
    </xf>
    <xf numFmtId="0" fontId="3" fillId="12" borderId="8" xfId="2" applyNumberFormat="1" applyFont="1" applyFill="1" applyBorder="1" applyAlignment="1" applyProtection="1">
      <alignment horizontal="center" vertical="center" textRotation="90" wrapText="1"/>
    </xf>
    <xf numFmtId="0" fontId="3" fillId="12" borderId="3" xfId="2" applyNumberFormat="1" applyFont="1" applyFill="1" applyBorder="1" applyAlignment="1" applyProtection="1">
      <alignment vertical="center" textRotation="90" wrapText="1"/>
    </xf>
    <xf numFmtId="0" fontId="18" fillId="12" borderId="2" xfId="2" applyNumberFormat="1" applyFont="1" applyFill="1" applyBorder="1" applyAlignment="1" applyProtection="1">
      <alignment horizontal="center" vertical="center" textRotation="90" wrapText="1"/>
    </xf>
    <xf numFmtId="2" fontId="3" fillId="12" borderId="2" xfId="1" applyNumberFormat="1" applyFont="1" applyFill="1" applyBorder="1" applyAlignment="1" applyProtection="1">
      <alignment horizontal="center" vertical="center" wrapText="1"/>
    </xf>
    <xf numFmtId="0" fontId="3" fillId="12" borderId="2" xfId="1" applyFont="1" applyFill="1" applyBorder="1" applyAlignment="1" applyProtection="1">
      <alignment horizontal="center" vertical="center" wrapText="1"/>
    </xf>
    <xf numFmtId="0" fontId="5" fillId="12" borderId="2" xfId="1" applyFont="1" applyFill="1" applyBorder="1" applyAlignment="1" applyProtection="1">
      <alignment horizontal="center" vertical="center" wrapText="1"/>
    </xf>
    <xf numFmtId="4" fontId="6" fillId="2" borderId="2" xfId="1" applyNumberFormat="1" applyFont="1" applyFill="1" applyBorder="1" applyAlignment="1" applyProtection="1">
      <alignment vertical="center" wrapText="1"/>
    </xf>
    <xf numFmtId="9" fontId="6" fillId="2" borderId="2" xfId="1" applyNumberFormat="1" applyFont="1" applyFill="1" applyBorder="1" applyAlignment="1" applyProtection="1">
      <alignment vertical="center" wrapText="1"/>
    </xf>
    <xf numFmtId="2" fontId="6" fillId="2" borderId="2" xfId="1" applyNumberFormat="1" applyFont="1" applyFill="1" applyBorder="1" applyAlignment="1" applyProtection="1">
      <alignment vertical="center" wrapText="1"/>
    </xf>
    <xf numFmtId="4" fontId="5" fillId="2" borderId="2" xfId="1" applyNumberFormat="1" applyFont="1" applyFill="1" applyBorder="1" applyAlignment="1" applyProtection="1">
      <alignment vertical="center" wrapText="1"/>
    </xf>
    <xf numFmtId="4" fontId="6" fillId="2" borderId="1" xfId="1" applyNumberFormat="1" applyFont="1" applyFill="1" applyBorder="1" applyAlignment="1" applyProtection="1">
      <alignment vertical="center" wrapText="1"/>
    </xf>
    <xf numFmtId="2" fontId="6" fillId="2" borderId="1" xfId="1" applyNumberFormat="1" applyFont="1" applyFill="1" applyBorder="1" applyAlignment="1" applyProtection="1">
      <alignment vertical="center" wrapText="1"/>
    </xf>
    <xf numFmtId="4" fontId="5" fillId="2" borderId="1" xfId="1" applyNumberFormat="1" applyFont="1" applyFill="1" applyBorder="1" applyAlignment="1" applyProtection="1">
      <alignment vertical="center" wrapText="1"/>
    </xf>
    <xf numFmtId="4" fontId="4" fillId="2" borderId="1" xfId="1" applyNumberFormat="1" applyFont="1" applyFill="1" applyBorder="1" applyAlignment="1" applyProtection="1">
      <alignment vertical="center" wrapText="1"/>
    </xf>
    <xf numFmtId="9" fontId="4" fillId="2" borderId="2" xfId="1" applyNumberFormat="1" applyFont="1" applyFill="1" applyBorder="1" applyAlignment="1" applyProtection="1">
      <alignment vertical="center" wrapText="1"/>
    </xf>
    <xf numFmtId="2" fontId="4" fillId="2" borderId="1" xfId="1" applyNumberFormat="1" applyFont="1" applyFill="1" applyBorder="1" applyAlignment="1" applyProtection="1">
      <alignment vertical="center" wrapText="1"/>
    </xf>
    <xf numFmtId="4" fontId="3" fillId="2" borderId="1" xfId="1" applyNumberFormat="1" applyFont="1" applyFill="1" applyBorder="1" applyAlignment="1" applyProtection="1">
      <alignment vertical="center" wrapText="1"/>
    </xf>
    <xf numFmtId="4" fontId="5" fillId="2" borderId="6" xfId="1" applyNumberFormat="1" applyFont="1" applyFill="1" applyBorder="1" applyAlignment="1" applyProtection="1">
      <alignment vertical="center" wrapText="1"/>
    </xf>
    <xf numFmtId="0" fontId="7" fillId="6" borderId="1" xfId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3" fontId="6" fillId="6" borderId="1" xfId="1" applyNumberFormat="1" applyFont="1" applyFill="1" applyBorder="1" applyAlignment="1" applyProtection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6" fillId="7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/>
    </xf>
    <xf numFmtId="0" fontId="6" fillId="10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center" wrapText="1"/>
    </xf>
    <xf numFmtId="0" fontId="4" fillId="6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horizontal="left" vertical="center" wrapText="1"/>
    </xf>
    <xf numFmtId="0" fontId="6" fillId="7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center" wrapText="1"/>
      <protection locked="0"/>
    </xf>
    <xf numFmtId="0" fontId="4" fillId="6" borderId="1" xfId="1" applyFont="1" applyFill="1" applyBorder="1" applyAlignment="1" applyProtection="1">
      <alignment vertical="center" wrapText="1"/>
      <protection locked="0"/>
    </xf>
    <xf numFmtId="0" fontId="6" fillId="6" borderId="1" xfId="1" applyFont="1" applyFill="1" applyBorder="1" applyAlignment="1" applyProtection="1">
      <alignment horizontal="left"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2" fontId="6" fillId="0" borderId="2" xfId="1" applyNumberFormat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horizontal="center" vertical="center"/>
      <protection locked="0"/>
    </xf>
    <xf numFmtId="2" fontId="4" fillId="0" borderId="1" xfId="1" applyNumberFormat="1" applyFont="1" applyBorder="1" applyAlignment="1" applyProtection="1">
      <alignment horizontal="center" vertical="center"/>
      <protection locked="0"/>
    </xf>
    <xf numFmtId="2" fontId="6" fillId="4" borderId="1" xfId="1" applyNumberFormat="1" applyFont="1" applyFill="1" applyBorder="1" applyAlignment="1" applyProtection="1">
      <alignment horizontal="center" vertical="center"/>
      <protection locked="0"/>
    </xf>
    <xf numFmtId="2" fontId="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14" borderId="8" xfId="1" applyFont="1" applyFill="1" applyBorder="1" applyAlignment="1" applyProtection="1">
      <alignment vertical="center" wrapText="1"/>
    </xf>
    <xf numFmtId="3" fontId="6" fillId="6" borderId="7" xfId="1" applyNumberFormat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2" fontId="6" fillId="0" borderId="20" xfId="1" applyNumberFormat="1" applyFont="1" applyBorder="1" applyAlignment="1" applyProtection="1">
      <alignment horizontal="center" vertical="center"/>
      <protection locked="0"/>
    </xf>
    <xf numFmtId="3" fontId="6" fillId="6" borderId="6" xfId="1" applyNumberFormat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/>
    </xf>
    <xf numFmtId="0" fontId="9" fillId="0" borderId="5" xfId="1" applyFont="1" applyBorder="1" applyAlignment="1" applyProtection="1">
      <alignment vertical="center" wrapText="1"/>
    </xf>
    <xf numFmtId="0" fontId="5" fillId="0" borderId="5" xfId="1" applyFont="1" applyBorder="1" applyAlignment="1" applyProtection="1">
      <alignment horizontal="center" vertical="center" wrapText="1"/>
    </xf>
    <xf numFmtId="2" fontId="5" fillId="0" borderId="5" xfId="1" applyNumberFormat="1" applyFont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2" fontId="2" fillId="0" borderId="0" xfId="1" applyNumberFormat="1" applyFont="1" applyProtection="1"/>
    <xf numFmtId="0" fontId="2" fillId="0" borderId="0" xfId="1" applyFont="1" applyAlignment="1" applyProtection="1"/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2" fontId="2" fillId="0" borderId="0" xfId="1" applyNumberFormat="1" applyFont="1" applyAlignment="1" applyProtection="1"/>
    <xf numFmtId="0" fontId="18" fillId="5" borderId="7" xfId="2" applyNumberFormat="1" applyFont="1" applyFill="1" applyBorder="1" applyAlignment="1" applyProtection="1">
      <alignment horizontal="center" vertical="center" textRotation="90" wrapText="1"/>
    </xf>
    <xf numFmtId="0" fontId="18" fillId="5" borderId="2" xfId="2" applyNumberFormat="1" applyFont="1" applyFill="1" applyBorder="1" applyAlignment="1" applyProtection="1">
      <alignment horizontal="center" vertical="center" textRotation="90" wrapText="1"/>
    </xf>
    <xf numFmtId="0" fontId="17" fillId="11" borderId="18" xfId="2" applyNumberFormat="1" applyFont="1" applyFill="1" applyBorder="1" applyAlignment="1" applyProtection="1">
      <alignment horizontal="center" vertical="center"/>
    </xf>
    <xf numFmtId="0" fontId="17" fillId="11" borderId="19" xfId="2" applyNumberFormat="1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0" fillId="8" borderId="1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10" fillId="8" borderId="12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10" fillId="9" borderId="15" xfId="0" applyFont="1" applyFill="1" applyBorder="1" applyAlignment="1" applyProtection="1">
      <alignment horizontal="left" vertical="center" wrapText="1"/>
    </xf>
    <xf numFmtId="0" fontId="3" fillId="5" borderId="7" xfId="2" applyNumberFormat="1" applyFont="1" applyFill="1" applyBorder="1" applyAlignment="1" applyProtection="1">
      <alignment horizontal="center" vertical="center"/>
    </xf>
    <xf numFmtId="0" fontId="3" fillId="5" borderId="2" xfId="2" applyNumberFormat="1" applyFont="1" applyFill="1" applyBorder="1" applyAlignment="1" applyProtection="1">
      <alignment horizontal="center" vertical="center"/>
    </xf>
    <xf numFmtId="0" fontId="3" fillId="5" borderId="7" xfId="2" applyNumberFormat="1" applyFont="1" applyFill="1" applyBorder="1" applyAlignment="1" applyProtection="1">
      <alignment horizontal="center" vertical="center" wrapText="1"/>
    </xf>
    <xf numFmtId="0" fontId="3" fillId="5" borderId="2" xfId="2" applyNumberFormat="1" applyFont="1" applyFill="1" applyBorder="1" applyAlignment="1" applyProtection="1">
      <alignment horizontal="center" vertical="center" wrapText="1"/>
    </xf>
    <xf numFmtId="0" fontId="8" fillId="5" borderId="7" xfId="2" applyNumberFormat="1" applyFont="1" applyFill="1" applyBorder="1" applyAlignment="1" applyProtection="1">
      <alignment horizontal="center" vertical="center" wrapText="1"/>
    </xf>
    <xf numFmtId="0" fontId="8" fillId="5" borderId="2" xfId="2" applyNumberFormat="1" applyFont="1" applyFill="1" applyBorder="1" applyAlignment="1" applyProtection="1">
      <alignment horizontal="center" vertical="center" wrapText="1"/>
    </xf>
    <xf numFmtId="2" fontId="3" fillId="5" borderId="7" xfId="1" applyNumberFormat="1" applyFont="1" applyFill="1" applyBorder="1" applyAlignment="1" applyProtection="1">
      <alignment horizontal="center" vertical="center" wrapText="1"/>
    </xf>
    <xf numFmtId="2" fontId="3" fillId="5" borderId="2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wrapText="1"/>
    </xf>
    <xf numFmtId="0" fontId="3" fillId="5" borderId="2" xfId="1" applyFont="1" applyFill="1" applyBorder="1" applyAlignment="1" applyProtection="1">
      <alignment horizontal="center" vertical="center" wrapText="1"/>
    </xf>
    <xf numFmtId="0" fontId="5" fillId="5" borderId="7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10B0A8"/>
      <color rgb="FF06BA98"/>
      <color rgb="FFFFFAE5"/>
      <color rgb="FFFFF4C5"/>
      <color rgb="FFFFFFC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400_Rzeszow/OZP/DOKUMENTACJA%20PRZETARGOWA/ZAPYTANIE%20O%20CEN&#280;/BIUROWE/Biurowe%202019/Materia&#322;y%20Biurowe%20Rzesz&#243;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 Rzeszów"/>
      <sheetName val="PT Przeworsk"/>
      <sheetName val="PT Jasło"/>
    </sheetNames>
    <sheetDataSet>
      <sheetData sheetId="0" refreshError="1">
        <row r="6">
          <cell r="Y6">
            <v>0</v>
          </cell>
        </row>
        <row r="7">
          <cell r="Y7">
            <v>0</v>
          </cell>
        </row>
        <row r="8">
          <cell r="Y8">
            <v>0</v>
          </cell>
        </row>
        <row r="9">
          <cell r="Y9">
            <v>208</v>
          </cell>
        </row>
        <row r="10">
          <cell r="Y10">
            <v>617</v>
          </cell>
        </row>
        <row r="11">
          <cell r="Y11">
            <v>365</v>
          </cell>
        </row>
        <row r="12">
          <cell r="Y12">
            <v>104</v>
          </cell>
        </row>
        <row r="13">
          <cell r="Y13">
            <v>64</v>
          </cell>
        </row>
        <row r="14">
          <cell r="Y14">
            <v>178</v>
          </cell>
        </row>
        <row r="15">
          <cell r="Y15">
            <v>167</v>
          </cell>
        </row>
        <row r="16">
          <cell r="Y16">
            <v>142</v>
          </cell>
        </row>
        <row r="17">
          <cell r="Y17">
            <v>92</v>
          </cell>
        </row>
        <row r="18">
          <cell r="Y18">
            <v>217</v>
          </cell>
        </row>
        <row r="19">
          <cell r="Y19">
            <v>178</v>
          </cell>
        </row>
        <row r="20">
          <cell r="Y20">
            <v>224</v>
          </cell>
        </row>
        <row r="21">
          <cell r="Y21">
            <v>8</v>
          </cell>
        </row>
        <row r="22">
          <cell r="Y22">
            <v>0</v>
          </cell>
        </row>
        <row r="23">
          <cell r="Y23">
            <v>6</v>
          </cell>
        </row>
        <row r="24">
          <cell r="Y24">
            <v>320</v>
          </cell>
        </row>
        <row r="25">
          <cell r="Y25">
            <v>0</v>
          </cell>
        </row>
        <row r="26">
          <cell r="Y26">
            <v>2</v>
          </cell>
        </row>
        <row r="27">
          <cell r="Y27">
            <v>98</v>
          </cell>
        </row>
        <row r="28">
          <cell r="Y28">
            <v>10</v>
          </cell>
        </row>
        <row r="29">
          <cell r="Y29">
            <v>50</v>
          </cell>
        </row>
        <row r="30">
          <cell r="Y30">
            <v>21</v>
          </cell>
        </row>
        <row r="31">
          <cell r="Y31">
            <v>4</v>
          </cell>
        </row>
        <row r="32">
          <cell r="Y32">
            <v>155</v>
          </cell>
        </row>
        <row r="33">
          <cell r="Y33">
            <v>28</v>
          </cell>
        </row>
        <row r="34">
          <cell r="Y34">
            <v>69</v>
          </cell>
        </row>
        <row r="35">
          <cell r="Y35">
            <v>74</v>
          </cell>
        </row>
        <row r="36">
          <cell r="Y36">
            <v>60</v>
          </cell>
        </row>
        <row r="37">
          <cell r="Y37">
            <v>2620</v>
          </cell>
        </row>
        <row r="38">
          <cell r="Y38">
            <v>4460</v>
          </cell>
        </row>
        <row r="39">
          <cell r="Y39">
            <v>2761</v>
          </cell>
        </row>
        <row r="40">
          <cell r="Y40">
            <v>2695</v>
          </cell>
        </row>
        <row r="41">
          <cell r="Y41">
            <v>2790</v>
          </cell>
        </row>
        <row r="42">
          <cell r="Y42">
            <v>3800</v>
          </cell>
        </row>
        <row r="43">
          <cell r="Y43">
            <v>92</v>
          </cell>
        </row>
        <row r="44">
          <cell r="Y44">
            <v>97</v>
          </cell>
        </row>
        <row r="45">
          <cell r="Y45">
            <v>105</v>
          </cell>
        </row>
        <row r="46">
          <cell r="Y46">
            <v>38</v>
          </cell>
        </row>
        <row r="47">
          <cell r="Y47">
            <v>44</v>
          </cell>
        </row>
        <row r="49">
          <cell r="Y49">
            <v>157</v>
          </cell>
        </row>
        <row r="50">
          <cell r="Y50">
            <v>37</v>
          </cell>
        </row>
        <row r="51">
          <cell r="Y51">
            <v>90</v>
          </cell>
        </row>
        <row r="52">
          <cell r="Y52">
            <v>6</v>
          </cell>
        </row>
        <row r="53">
          <cell r="Y53">
            <v>3</v>
          </cell>
        </row>
        <row r="54">
          <cell r="Y54">
            <v>64</v>
          </cell>
        </row>
        <row r="55">
          <cell r="Y55">
            <v>21</v>
          </cell>
        </row>
        <row r="56">
          <cell r="Y56">
            <v>280</v>
          </cell>
        </row>
        <row r="57">
          <cell r="Y57">
            <v>177</v>
          </cell>
        </row>
        <row r="58">
          <cell r="Y58">
            <v>16</v>
          </cell>
        </row>
        <row r="59">
          <cell r="Y59">
            <v>17</v>
          </cell>
        </row>
        <row r="60">
          <cell r="Y60">
            <v>36</v>
          </cell>
        </row>
        <row r="61">
          <cell r="Y61">
            <v>6</v>
          </cell>
        </row>
        <row r="62">
          <cell r="Y62">
            <v>0</v>
          </cell>
        </row>
        <row r="64">
          <cell r="Y64">
            <v>70</v>
          </cell>
        </row>
        <row r="65">
          <cell r="Y65">
            <v>340</v>
          </cell>
        </row>
        <row r="66">
          <cell r="Y66">
            <v>57</v>
          </cell>
        </row>
        <row r="67">
          <cell r="Y67">
            <v>70</v>
          </cell>
        </row>
        <row r="68">
          <cell r="Y68">
            <v>101</v>
          </cell>
        </row>
        <row r="69">
          <cell r="Y69">
            <v>135</v>
          </cell>
        </row>
        <row r="70">
          <cell r="Y70">
            <v>250</v>
          </cell>
        </row>
        <row r="71">
          <cell r="Y71">
            <v>230</v>
          </cell>
        </row>
        <row r="72">
          <cell r="Y72">
            <v>8</v>
          </cell>
        </row>
        <row r="73">
          <cell r="Y73">
            <v>90</v>
          </cell>
        </row>
        <row r="74">
          <cell r="Y74">
            <v>247</v>
          </cell>
        </row>
        <row r="75">
          <cell r="Y75">
            <v>20</v>
          </cell>
        </row>
        <row r="76">
          <cell r="Y76">
            <v>34</v>
          </cell>
        </row>
        <row r="77">
          <cell r="Y77">
            <v>57</v>
          </cell>
        </row>
        <row r="78">
          <cell r="Y78">
            <v>61</v>
          </cell>
        </row>
        <row r="79">
          <cell r="Y79">
            <v>192</v>
          </cell>
        </row>
        <row r="80">
          <cell r="Y80">
            <v>7</v>
          </cell>
        </row>
        <row r="81">
          <cell r="Y81">
            <v>18</v>
          </cell>
        </row>
        <row r="82">
          <cell r="Y82">
            <v>1780</v>
          </cell>
        </row>
        <row r="83">
          <cell r="Y83">
            <v>2850</v>
          </cell>
        </row>
        <row r="84">
          <cell r="Y84">
            <v>1000</v>
          </cell>
        </row>
        <row r="85">
          <cell r="Y85">
            <v>558</v>
          </cell>
        </row>
        <row r="86">
          <cell r="Y86">
            <v>68</v>
          </cell>
        </row>
        <row r="87">
          <cell r="Y87">
            <v>205</v>
          </cell>
        </row>
        <row r="88">
          <cell r="Y88">
            <v>23</v>
          </cell>
        </row>
        <row r="89">
          <cell r="Y89">
            <v>800</v>
          </cell>
        </row>
        <row r="90">
          <cell r="Y90">
            <v>287</v>
          </cell>
        </row>
        <row r="91">
          <cell r="Y91">
            <v>363</v>
          </cell>
        </row>
        <row r="92">
          <cell r="Y92">
            <v>336</v>
          </cell>
        </row>
        <row r="93">
          <cell r="Y93">
            <v>60</v>
          </cell>
        </row>
        <row r="94">
          <cell r="Y94">
            <v>218</v>
          </cell>
        </row>
        <row r="95">
          <cell r="Y95">
            <v>12</v>
          </cell>
        </row>
        <row r="96">
          <cell r="Y96">
            <v>83</v>
          </cell>
        </row>
        <row r="97">
          <cell r="Y97">
            <v>58</v>
          </cell>
        </row>
        <row r="98">
          <cell r="Y98">
            <v>52</v>
          </cell>
        </row>
        <row r="99">
          <cell r="Y99">
            <v>30</v>
          </cell>
        </row>
        <row r="100">
          <cell r="Y100">
            <v>2</v>
          </cell>
        </row>
        <row r="101">
          <cell r="Y101">
            <v>1</v>
          </cell>
        </row>
        <row r="102">
          <cell r="Y102">
            <v>91</v>
          </cell>
        </row>
        <row r="103">
          <cell r="Y103">
            <v>0</v>
          </cell>
        </row>
        <row r="104">
          <cell r="Y104">
            <v>44</v>
          </cell>
        </row>
        <row r="105">
          <cell r="Y105">
            <v>6</v>
          </cell>
        </row>
      </sheetData>
      <sheetData sheetId="1" refreshError="1">
        <row r="6">
          <cell r="K6">
            <v>180</v>
          </cell>
        </row>
        <row r="7">
          <cell r="K7">
            <v>230</v>
          </cell>
        </row>
        <row r="8">
          <cell r="K8">
            <v>180</v>
          </cell>
        </row>
        <row r="9">
          <cell r="K9">
            <v>220</v>
          </cell>
        </row>
        <row r="10">
          <cell r="K10">
            <v>200</v>
          </cell>
        </row>
        <row r="11">
          <cell r="K11">
            <v>215</v>
          </cell>
        </row>
        <row r="12">
          <cell r="K12">
            <v>50</v>
          </cell>
        </row>
        <row r="13">
          <cell r="K13">
            <v>45</v>
          </cell>
        </row>
        <row r="14">
          <cell r="K14">
            <v>122</v>
          </cell>
        </row>
        <row r="15">
          <cell r="K15">
            <v>95</v>
          </cell>
        </row>
        <row r="16">
          <cell r="K16">
            <v>60</v>
          </cell>
        </row>
        <row r="17">
          <cell r="K17">
            <v>50</v>
          </cell>
        </row>
        <row r="18">
          <cell r="K18">
            <v>122</v>
          </cell>
        </row>
        <row r="19">
          <cell r="K19">
            <v>110</v>
          </cell>
        </row>
        <row r="20">
          <cell r="K20">
            <v>103</v>
          </cell>
        </row>
        <row r="21">
          <cell r="K21">
            <v>7</v>
          </cell>
        </row>
        <row r="22">
          <cell r="K22">
            <v>40</v>
          </cell>
        </row>
        <row r="23">
          <cell r="K23">
            <v>28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67</v>
          </cell>
        </row>
        <row r="28">
          <cell r="K28">
            <v>16</v>
          </cell>
        </row>
        <row r="29">
          <cell r="K29">
            <v>0</v>
          </cell>
        </row>
        <row r="30">
          <cell r="K30">
            <v>5</v>
          </cell>
        </row>
        <row r="31">
          <cell r="K31">
            <v>3</v>
          </cell>
        </row>
        <row r="32">
          <cell r="K32">
            <v>64</v>
          </cell>
        </row>
        <row r="33">
          <cell r="K33">
            <v>8</v>
          </cell>
        </row>
        <row r="34">
          <cell r="K34">
            <v>13</v>
          </cell>
        </row>
        <row r="35">
          <cell r="K35">
            <v>13</v>
          </cell>
        </row>
        <row r="36">
          <cell r="K36">
            <v>13</v>
          </cell>
        </row>
        <row r="37">
          <cell r="K37">
            <v>2000</v>
          </cell>
        </row>
        <row r="38">
          <cell r="K38">
            <v>2000</v>
          </cell>
        </row>
        <row r="39">
          <cell r="K39">
            <v>2000</v>
          </cell>
        </row>
        <row r="40">
          <cell r="K40">
            <v>2000</v>
          </cell>
        </row>
        <row r="41">
          <cell r="K41">
            <v>2500</v>
          </cell>
        </row>
        <row r="42">
          <cell r="K42">
            <v>2000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30</v>
          </cell>
        </row>
        <row r="46">
          <cell r="K46">
            <v>8</v>
          </cell>
        </row>
        <row r="47">
          <cell r="K47">
            <v>36</v>
          </cell>
        </row>
        <row r="49">
          <cell r="K49">
            <v>50</v>
          </cell>
        </row>
        <row r="50">
          <cell r="K50">
            <v>30</v>
          </cell>
        </row>
        <row r="51">
          <cell r="K51">
            <v>35</v>
          </cell>
        </row>
        <row r="52">
          <cell r="K52">
            <v>0</v>
          </cell>
        </row>
        <row r="53">
          <cell r="K53">
            <v>2</v>
          </cell>
        </row>
        <row r="54">
          <cell r="K54">
            <v>50</v>
          </cell>
        </row>
        <row r="55">
          <cell r="K55">
            <v>1</v>
          </cell>
        </row>
        <row r="56">
          <cell r="K56">
            <v>0</v>
          </cell>
        </row>
        <row r="57">
          <cell r="K57">
            <v>82</v>
          </cell>
        </row>
        <row r="58">
          <cell r="K58">
            <v>1</v>
          </cell>
        </row>
        <row r="59">
          <cell r="K59">
            <v>1</v>
          </cell>
        </row>
        <row r="60">
          <cell r="K60">
            <v>41</v>
          </cell>
        </row>
        <row r="61">
          <cell r="K61">
            <v>10</v>
          </cell>
        </row>
        <row r="62">
          <cell r="K62">
            <v>30</v>
          </cell>
        </row>
        <row r="64">
          <cell r="K64">
            <v>50</v>
          </cell>
        </row>
        <row r="65">
          <cell r="K65">
            <v>100</v>
          </cell>
        </row>
        <row r="66">
          <cell r="K66">
            <v>20</v>
          </cell>
        </row>
        <row r="67">
          <cell r="K67">
            <v>44</v>
          </cell>
        </row>
        <row r="68">
          <cell r="K68">
            <v>100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150</v>
          </cell>
        </row>
        <row r="72">
          <cell r="K72">
            <v>8</v>
          </cell>
        </row>
        <row r="73">
          <cell r="K73">
            <v>64</v>
          </cell>
        </row>
        <row r="74">
          <cell r="K74">
            <v>134</v>
          </cell>
        </row>
        <row r="75">
          <cell r="K75">
            <v>23</v>
          </cell>
        </row>
        <row r="76">
          <cell r="K76">
            <v>55</v>
          </cell>
        </row>
        <row r="77">
          <cell r="K77">
            <v>108</v>
          </cell>
        </row>
        <row r="78">
          <cell r="K78">
            <v>62</v>
          </cell>
        </row>
        <row r="79">
          <cell r="K79">
            <v>92</v>
          </cell>
        </row>
        <row r="80">
          <cell r="K80">
            <v>0</v>
          </cell>
        </row>
        <row r="81">
          <cell r="K81">
            <v>2</v>
          </cell>
        </row>
        <row r="82">
          <cell r="K82">
            <v>1150</v>
          </cell>
        </row>
        <row r="83">
          <cell r="K83">
            <v>0</v>
          </cell>
        </row>
        <row r="84">
          <cell r="K84">
            <v>900</v>
          </cell>
        </row>
        <row r="85">
          <cell r="K85">
            <v>0</v>
          </cell>
        </row>
        <row r="86">
          <cell r="K86">
            <v>52</v>
          </cell>
        </row>
        <row r="87">
          <cell r="K87">
            <v>174</v>
          </cell>
        </row>
        <row r="88">
          <cell r="K88">
            <v>20</v>
          </cell>
        </row>
        <row r="89">
          <cell r="K89">
            <v>4600</v>
          </cell>
        </row>
        <row r="90">
          <cell r="K90">
            <v>80</v>
          </cell>
        </row>
        <row r="91">
          <cell r="K91">
            <v>100</v>
          </cell>
        </row>
        <row r="92">
          <cell r="K92">
            <v>260</v>
          </cell>
        </row>
        <row r="93">
          <cell r="K93">
            <v>0</v>
          </cell>
        </row>
        <row r="94">
          <cell r="K94">
            <v>72</v>
          </cell>
        </row>
        <row r="95">
          <cell r="K95">
            <v>0</v>
          </cell>
        </row>
        <row r="96">
          <cell r="K96">
            <v>32</v>
          </cell>
        </row>
        <row r="97">
          <cell r="K97">
            <v>42</v>
          </cell>
        </row>
        <row r="98">
          <cell r="K98">
            <v>52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2</v>
          </cell>
        </row>
        <row r="103">
          <cell r="K103">
            <v>260</v>
          </cell>
        </row>
        <row r="104">
          <cell r="K104">
            <v>17</v>
          </cell>
        </row>
        <row r="105">
          <cell r="K105">
            <v>7</v>
          </cell>
        </row>
      </sheetData>
      <sheetData sheetId="2" refreshError="1">
        <row r="6">
          <cell r="L6">
            <v>75</v>
          </cell>
        </row>
        <row r="7">
          <cell r="L7">
            <v>200</v>
          </cell>
        </row>
        <row r="8">
          <cell r="L8">
            <v>75</v>
          </cell>
        </row>
        <row r="9">
          <cell r="L9">
            <v>132</v>
          </cell>
        </row>
        <row r="10">
          <cell r="L10">
            <v>246</v>
          </cell>
        </row>
        <row r="11">
          <cell r="L11">
            <v>211</v>
          </cell>
        </row>
        <row r="12">
          <cell r="L12">
            <v>57</v>
          </cell>
        </row>
        <row r="13">
          <cell r="L13">
            <v>52</v>
          </cell>
        </row>
        <row r="14">
          <cell r="L14">
            <v>92</v>
          </cell>
        </row>
        <row r="15">
          <cell r="L15">
            <v>64</v>
          </cell>
        </row>
        <row r="16">
          <cell r="L16">
            <v>64</v>
          </cell>
        </row>
        <row r="17">
          <cell r="L17">
            <v>49</v>
          </cell>
        </row>
        <row r="18">
          <cell r="L18">
            <v>95</v>
          </cell>
        </row>
        <row r="19">
          <cell r="L19">
            <v>86</v>
          </cell>
        </row>
        <row r="20">
          <cell r="L20">
            <v>107</v>
          </cell>
        </row>
        <row r="21">
          <cell r="L21">
            <v>0</v>
          </cell>
        </row>
        <row r="22">
          <cell r="L22">
            <v>27</v>
          </cell>
        </row>
        <row r="23">
          <cell r="L23">
            <v>7</v>
          </cell>
        </row>
        <row r="24">
          <cell r="L24">
            <v>0</v>
          </cell>
        </row>
        <row r="25">
          <cell r="L25">
            <v>2</v>
          </cell>
        </row>
        <row r="26">
          <cell r="L26">
            <v>0</v>
          </cell>
        </row>
        <row r="27">
          <cell r="L27">
            <v>51</v>
          </cell>
        </row>
        <row r="28">
          <cell r="L28">
            <v>5</v>
          </cell>
        </row>
        <row r="29">
          <cell r="L29">
            <v>0</v>
          </cell>
        </row>
        <row r="30">
          <cell r="L30">
            <v>2</v>
          </cell>
        </row>
        <row r="31">
          <cell r="L31">
            <v>6</v>
          </cell>
        </row>
        <row r="32">
          <cell r="L32">
            <v>57</v>
          </cell>
        </row>
        <row r="33">
          <cell r="L33">
            <v>9</v>
          </cell>
        </row>
        <row r="34">
          <cell r="L34">
            <v>42</v>
          </cell>
        </row>
        <row r="35">
          <cell r="L35">
            <v>54</v>
          </cell>
        </row>
        <row r="36">
          <cell r="L36">
            <v>44</v>
          </cell>
        </row>
        <row r="37">
          <cell r="L37">
            <v>110</v>
          </cell>
        </row>
        <row r="38">
          <cell r="L38">
            <v>3150</v>
          </cell>
        </row>
        <row r="39">
          <cell r="L39">
            <v>1380</v>
          </cell>
        </row>
        <row r="40">
          <cell r="L40">
            <v>1805</v>
          </cell>
        </row>
        <row r="41">
          <cell r="L41">
            <v>1150</v>
          </cell>
        </row>
        <row r="42">
          <cell r="L42">
            <v>880</v>
          </cell>
        </row>
        <row r="43">
          <cell r="L43">
            <v>30</v>
          </cell>
        </row>
        <row r="44">
          <cell r="L44">
            <v>40</v>
          </cell>
        </row>
        <row r="45">
          <cell r="L45">
            <v>48</v>
          </cell>
        </row>
        <row r="46">
          <cell r="L46">
            <v>33</v>
          </cell>
        </row>
        <row r="47">
          <cell r="L47">
            <v>23</v>
          </cell>
        </row>
        <row r="49">
          <cell r="L49">
            <v>74</v>
          </cell>
        </row>
        <row r="50">
          <cell r="L50">
            <v>12</v>
          </cell>
        </row>
        <row r="51">
          <cell r="L51">
            <v>72</v>
          </cell>
        </row>
        <row r="52">
          <cell r="L52">
            <v>0</v>
          </cell>
        </row>
        <row r="53">
          <cell r="L53">
            <v>6</v>
          </cell>
        </row>
        <row r="54">
          <cell r="L54">
            <v>19</v>
          </cell>
        </row>
        <row r="55">
          <cell r="L55">
            <v>13</v>
          </cell>
        </row>
        <row r="56">
          <cell r="L56">
            <v>20</v>
          </cell>
        </row>
        <row r="57">
          <cell r="L57">
            <v>66</v>
          </cell>
        </row>
        <row r="58">
          <cell r="L58">
            <v>2</v>
          </cell>
        </row>
        <row r="59">
          <cell r="L59">
            <v>1</v>
          </cell>
        </row>
        <row r="60">
          <cell r="L60">
            <v>14</v>
          </cell>
        </row>
        <row r="61">
          <cell r="L61">
            <v>9</v>
          </cell>
        </row>
        <row r="62">
          <cell r="L62">
            <v>23</v>
          </cell>
        </row>
        <row r="64">
          <cell r="L64">
            <v>44</v>
          </cell>
        </row>
        <row r="65">
          <cell r="L65">
            <v>410</v>
          </cell>
        </row>
        <row r="66">
          <cell r="L66">
            <v>17</v>
          </cell>
        </row>
        <row r="67">
          <cell r="L67">
            <v>50</v>
          </cell>
        </row>
        <row r="68">
          <cell r="L68">
            <v>105</v>
          </cell>
        </row>
        <row r="69">
          <cell r="L69">
            <v>63</v>
          </cell>
        </row>
        <row r="70">
          <cell r="L70">
            <v>247</v>
          </cell>
        </row>
        <row r="71">
          <cell r="L71">
            <v>83</v>
          </cell>
        </row>
        <row r="72">
          <cell r="L72">
            <v>4</v>
          </cell>
        </row>
        <row r="73">
          <cell r="L73">
            <v>85</v>
          </cell>
        </row>
        <row r="74">
          <cell r="L74">
            <v>295</v>
          </cell>
        </row>
        <row r="75">
          <cell r="L75">
            <v>24</v>
          </cell>
        </row>
        <row r="76">
          <cell r="L76">
            <v>9</v>
          </cell>
        </row>
        <row r="77">
          <cell r="L77">
            <v>62</v>
          </cell>
        </row>
        <row r="78">
          <cell r="L78">
            <v>26</v>
          </cell>
        </row>
        <row r="79">
          <cell r="L79">
            <v>102</v>
          </cell>
        </row>
        <row r="80">
          <cell r="L80">
            <v>10</v>
          </cell>
        </row>
        <row r="81">
          <cell r="L81">
            <v>8</v>
          </cell>
        </row>
        <row r="82">
          <cell r="L82">
            <v>535</v>
          </cell>
        </row>
        <row r="83">
          <cell r="L83">
            <v>345</v>
          </cell>
        </row>
        <row r="84">
          <cell r="L84">
            <v>430</v>
          </cell>
        </row>
        <row r="85">
          <cell r="L85">
            <v>350</v>
          </cell>
        </row>
        <row r="86">
          <cell r="L86">
            <v>36</v>
          </cell>
        </row>
        <row r="87">
          <cell r="L87">
            <v>113</v>
          </cell>
        </row>
        <row r="88">
          <cell r="L88">
            <v>5</v>
          </cell>
        </row>
        <row r="89">
          <cell r="L89">
            <v>850</v>
          </cell>
        </row>
        <row r="90">
          <cell r="L90">
            <v>185</v>
          </cell>
        </row>
        <row r="91">
          <cell r="L91">
            <v>138</v>
          </cell>
        </row>
        <row r="92">
          <cell r="L92">
            <v>157</v>
          </cell>
        </row>
        <row r="93">
          <cell r="L93">
            <v>0</v>
          </cell>
        </row>
        <row r="94">
          <cell r="L94">
            <v>111</v>
          </cell>
        </row>
        <row r="95">
          <cell r="L95">
            <v>0</v>
          </cell>
        </row>
        <row r="96">
          <cell r="L96">
            <v>49</v>
          </cell>
        </row>
        <row r="97">
          <cell r="L97">
            <v>43</v>
          </cell>
        </row>
        <row r="98">
          <cell r="L98">
            <v>45</v>
          </cell>
        </row>
        <row r="99">
          <cell r="L99">
            <v>6</v>
          </cell>
        </row>
        <row r="100">
          <cell r="L100">
            <v>1</v>
          </cell>
        </row>
        <row r="101">
          <cell r="L101">
            <v>0</v>
          </cell>
        </row>
        <row r="102">
          <cell r="L102">
            <v>1</v>
          </cell>
        </row>
        <row r="103">
          <cell r="L103">
            <v>317</v>
          </cell>
        </row>
        <row r="104">
          <cell r="L104">
            <v>23</v>
          </cell>
        </row>
        <row r="105">
          <cell r="L10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120" zoomScaleNormal="120" workbookViewId="0">
      <pane ySplit="4" topLeftCell="A117" activePane="bottomLeft" state="frozen"/>
      <selection pane="bottomLeft" activeCell="G4" sqref="G4"/>
    </sheetView>
  </sheetViews>
  <sheetFormatPr defaultRowHeight="15"/>
  <cols>
    <col min="1" max="1" width="3.28515625" style="1" customWidth="1"/>
    <col min="2" max="2" width="38.42578125" style="2" customWidth="1"/>
    <col min="3" max="3" width="10.42578125" style="1" hidden="1" customWidth="1"/>
    <col min="4" max="4" width="12.28515625" style="1" customWidth="1"/>
    <col min="5" max="5" width="10.7109375" style="1" customWidth="1"/>
    <col min="6" max="9" width="6.85546875" style="1" customWidth="1"/>
    <col min="10" max="10" width="7.7109375" style="1" customWidth="1"/>
    <col min="11" max="11" width="5.85546875" style="8" bestFit="1" customWidth="1"/>
    <col min="12" max="12" width="8.42578125" style="1" customWidth="1"/>
    <col min="13" max="13" width="4.5703125" style="1" bestFit="1" customWidth="1"/>
    <col min="14" max="14" width="10.28515625" style="1" customWidth="1"/>
    <col min="15" max="15" width="9.140625" style="1"/>
  </cols>
  <sheetData>
    <row r="1" spans="1:15" ht="41.25" customHeight="1">
      <c r="A1" s="100" t="s">
        <v>199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>
      <c r="A2" s="13">
        <v>1</v>
      </c>
      <c r="B2" s="13">
        <v>2</v>
      </c>
      <c r="C2" s="13">
        <v>3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4">
        <v>10</v>
      </c>
      <c r="L2" s="14">
        <v>11</v>
      </c>
      <c r="M2" s="14" t="s">
        <v>11</v>
      </c>
      <c r="N2" s="14" t="s">
        <v>12</v>
      </c>
      <c r="O2" s="14">
        <v>13</v>
      </c>
    </row>
    <row r="3" spans="1:15">
      <c r="A3" s="108" t="s">
        <v>0</v>
      </c>
      <c r="B3" s="110" t="s">
        <v>9</v>
      </c>
      <c r="C3" s="15"/>
      <c r="D3" s="112" t="s">
        <v>84</v>
      </c>
      <c r="E3" s="110" t="s">
        <v>78</v>
      </c>
      <c r="F3" s="110" t="s">
        <v>1</v>
      </c>
      <c r="G3" s="89" t="s">
        <v>60</v>
      </c>
      <c r="H3" s="90"/>
      <c r="I3" s="90"/>
      <c r="J3" s="87" t="s">
        <v>64</v>
      </c>
      <c r="K3" s="114" t="s">
        <v>2</v>
      </c>
      <c r="L3" s="116" t="s">
        <v>68</v>
      </c>
      <c r="M3" s="116" t="s">
        <v>3</v>
      </c>
      <c r="N3" s="116" t="s">
        <v>4</v>
      </c>
      <c r="O3" s="118" t="s">
        <v>69</v>
      </c>
    </row>
    <row r="4" spans="1:15" ht="186" customHeight="1">
      <c r="A4" s="109"/>
      <c r="B4" s="111"/>
      <c r="C4" s="12" t="s">
        <v>8</v>
      </c>
      <c r="D4" s="113"/>
      <c r="E4" s="111"/>
      <c r="F4" s="111"/>
      <c r="G4" s="16" t="s">
        <v>61</v>
      </c>
      <c r="H4" s="16" t="s">
        <v>62</v>
      </c>
      <c r="I4" s="17" t="s">
        <v>63</v>
      </c>
      <c r="J4" s="88"/>
      <c r="K4" s="115"/>
      <c r="L4" s="117"/>
      <c r="M4" s="117"/>
      <c r="N4" s="117"/>
      <c r="O4" s="119"/>
    </row>
    <row r="5" spans="1:15" s="18" customFormat="1" ht="3" customHeight="1">
      <c r="A5" s="19"/>
      <c r="B5" s="20"/>
      <c r="C5" s="21"/>
      <c r="D5" s="22"/>
      <c r="E5" s="22"/>
      <c r="F5" s="20"/>
      <c r="G5" s="23"/>
      <c r="H5" s="23"/>
      <c r="I5" s="24"/>
      <c r="J5" s="25"/>
      <c r="K5" s="26"/>
      <c r="L5" s="27"/>
      <c r="M5" s="27"/>
      <c r="N5" s="27"/>
      <c r="O5" s="28"/>
    </row>
    <row r="6" spans="1:15" ht="73.5" customHeight="1">
      <c r="A6" s="49">
        <v>1</v>
      </c>
      <c r="B6" s="50" t="s">
        <v>196</v>
      </c>
      <c r="C6" s="51"/>
      <c r="D6" s="55"/>
      <c r="E6" s="41" t="s">
        <v>85</v>
      </c>
      <c r="F6" s="42" t="s">
        <v>13</v>
      </c>
      <c r="G6" s="43">
        <f>SUM('[1]OR Rzeszów'!$Y$6)</f>
        <v>0</v>
      </c>
      <c r="H6" s="43">
        <f>SUM('[1]PT Przeworsk'!$K$6)</f>
        <v>180</v>
      </c>
      <c r="I6" s="43">
        <f>SUM('[1]PT Jasło'!$L$6)</f>
        <v>75</v>
      </c>
      <c r="J6" s="44">
        <f t="shared" ref="J6:J68" si="0">G6+H6+I6</f>
        <v>255</v>
      </c>
      <c r="K6" s="63"/>
      <c r="L6" s="29">
        <f t="shared" ref="L6:L68" si="1">IF(J6="","",J6*K6)</f>
        <v>0</v>
      </c>
      <c r="M6" s="30">
        <v>0.23</v>
      </c>
      <c r="N6" s="31">
        <f t="shared" ref="N6:N68" si="2">IF(OR(L6="",M6=""),"",M6*L6)</f>
        <v>0</v>
      </c>
      <c r="O6" s="32">
        <f t="shared" ref="O6:O68" si="3">IF(OR(L6="",N6=""),"",L6+N6)</f>
        <v>0</v>
      </c>
    </row>
    <row r="7" spans="1:15" ht="72" customHeight="1">
      <c r="A7" s="49">
        <f>A6+1</f>
        <v>2</v>
      </c>
      <c r="B7" s="50" t="s">
        <v>197</v>
      </c>
      <c r="C7" s="51"/>
      <c r="D7" s="55"/>
      <c r="E7" s="41" t="s">
        <v>86</v>
      </c>
      <c r="F7" s="42" t="s">
        <v>13</v>
      </c>
      <c r="G7" s="43">
        <f>SUM('[1]OR Rzeszów'!$Y$7)</f>
        <v>0</v>
      </c>
      <c r="H7" s="43">
        <f>SUM('[1]PT Przeworsk'!$K$7)</f>
        <v>230</v>
      </c>
      <c r="I7" s="43">
        <f>SUM('[1]PT Jasło'!$L$7)</f>
        <v>200</v>
      </c>
      <c r="J7" s="44">
        <f t="shared" si="0"/>
        <v>430</v>
      </c>
      <c r="K7" s="64"/>
      <c r="L7" s="33">
        <f t="shared" si="1"/>
        <v>0</v>
      </c>
      <c r="M7" s="30">
        <v>0.23</v>
      </c>
      <c r="N7" s="34">
        <f t="shared" si="2"/>
        <v>0</v>
      </c>
      <c r="O7" s="35">
        <f t="shared" si="3"/>
        <v>0</v>
      </c>
    </row>
    <row r="8" spans="1:15" ht="74.25" customHeight="1">
      <c r="A8" s="49">
        <f t="shared" ref="A8:A66" si="4">A7+1</f>
        <v>3</v>
      </c>
      <c r="B8" s="50" t="s">
        <v>198</v>
      </c>
      <c r="C8" s="51"/>
      <c r="D8" s="55"/>
      <c r="E8" s="41" t="s">
        <v>200</v>
      </c>
      <c r="F8" s="42" t="s">
        <v>13</v>
      </c>
      <c r="G8" s="43">
        <f>SUM('[1]OR Rzeszów'!$Y$8)</f>
        <v>0</v>
      </c>
      <c r="H8" s="43">
        <f>SUM('[1]PT Przeworsk'!$K$8)</f>
        <v>180</v>
      </c>
      <c r="I8" s="43">
        <f>SUM('[1]PT Jasło'!$L$8)</f>
        <v>75</v>
      </c>
      <c r="J8" s="44">
        <f t="shared" si="0"/>
        <v>255</v>
      </c>
      <c r="K8" s="64"/>
      <c r="L8" s="33">
        <f t="shared" si="1"/>
        <v>0</v>
      </c>
      <c r="M8" s="30">
        <v>0.23</v>
      </c>
      <c r="N8" s="34">
        <f t="shared" si="2"/>
        <v>0</v>
      </c>
      <c r="O8" s="35">
        <f t="shared" si="3"/>
        <v>0</v>
      </c>
    </row>
    <row r="9" spans="1:15" ht="27.75" customHeight="1">
      <c r="A9" s="49">
        <f t="shared" si="4"/>
        <v>4</v>
      </c>
      <c r="B9" s="51" t="s">
        <v>87</v>
      </c>
      <c r="C9" s="51"/>
      <c r="D9" s="55"/>
      <c r="E9" s="41" t="s">
        <v>88</v>
      </c>
      <c r="F9" s="42" t="s">
        <v>5</v>
      </c>
      <c r="G9" s="43">
        <f>SUM('[1]OR Rzeszów'!$Y$9)</f>
        <v>208</v>
      </c>
      <c r="H9" s="43">
        <f>SUM('[1]PT Przeworsk'!$K$9)</f>
        <v>220</v>
      </c>
      <c r="I9" s="43">
        <f>SUM('[1]PT Jasło'!$L$9)</f>
        <v>132</v>
      </c>
      <c r="J9" s="44">
        <f t="shared" si="0"/>
        <v>560</v>
      </c>
      <c r="K9" s="64"/>
      <c r="L9" s="33">
        <f t="shared" si="1"/>
        <v>0</v>
      </c>
      <c r="M9" s="30">
        <v>0.23</v>
      </c>
      <c r="N9" s="34">
        <f t="shared" si="2"/>
        <v>0</v>
      </c>
      <c r="O9" s="35">
        <f t="shared" si="3"/>
        <v>0</v>
      </c>
    </row>
    <row r="10" spans="1:15" ht="42.75" customHeight="1">
      <c r="A10" s="49">
        <f t="shared" si="4"/>
        <v>5</v>
      </c>
      <c r="B10" s="52" t="s">
        <v>89</v>
      </c>
      <c r="C10" s="51"/>
      <c r="D10" s="55"/>
      <c r="E10" s="41" t="s">
        <v>201</v>
      </c>
      <c r="F10" s="42" t="s">
        <v>5</v>
      </c>
      <c r="G10" s="43">
        <f>SUM('[1]OR Rzeszów'!$Y$10)</f>
        <v>617</v>
      </c>
      <c r="H10" s="43">
        <f>SUM('[1]PT Przeworsk'!$K$10)</f>
        <v>200</v>
      </c>
      <c r="I10" s="43">
        <f>SUM('[1]PT Jasło'!$L$10)</f>
        <v>246</v>
      </c>
      <c r="J10" s="44">
        <f t="shared" si="0"/>
        <v>1063</v>
      </c>
      <c r="K10" s="64"/>
      <c r="L10" s="33">
        <f t="shared" si="1"/>
        <v>0</v>
      </c>
      <c r="M10" s="30">
        <v>0.23</v>
      </c>
      <c r="N10" s="34">
        <f t="shared" si="2"/>
        <v>0</v>
      </c>
      <c r="O10" s="35">
        <f t="shared" si="3"/>
        <v>0</v>
      </c>
    </row>
    <row r="11" spans="1:15" ht="36" customHeight="1">
      <c r="A11" s="49">
        <f t="shared" si="4"/>
        <v>6</v>
      </c>
      <c r="B11" s="51" t="s">
        <v>90</v>
      </c>
      <c r="C11" s="51"/>
      <c r="D11" s="55"/>
      <c r="E11" s="41" t="s">
        <v>202</v>
      </c>
      <c r="F11" s="42" t="s">
        <v>5</v>
      </c>
      <c r="G11" s="43">
        <f>SUM('[1]OR Rzeszów'!$Y$11)</f>
        <v>365</v>
      </c>
      <c r="H11" s="43">
        <f>SUM('[1]PT Przeworsk'!$K$11)</f>
        <v>215</v>
      </c>
      <c r="I11" s="43">
        <f>SUM('[1]PT Jasło'!$L$11)</f>
        <v>211</v>
      </c>
      <c r="J11" s="44">
        <f t="shared" si="0"/>
        <v>791</v>
      </c>
      <c r="K11" s="64"/>
      <c r="L11" s="33">
        <f t="shared" si="1"/>
        <v>0</v>
      </c>
      <c r="M11" s="30">
        <v>0.23</v>
      </c>
      <c r="N11" s="34">
        <f t="shared" si="2"/>
        <v>0</v>
      </c>
      <c r="O11" s="35">
        <f t="shared" si="3"/>
        <v>0</v>
      </c>
    </row>
    <row r="12" spans="1:15" ht="24.75" customHeight="1">
      <c r="A12" s="49">
        <f t="shared" si="4"/>
        <v>7</v>
      </c>
      <c r="B12" s="52" t="s">
        <v>14</v>
      </c>
      <c r="C12" s="52"/>
      <c r="D12" s="56"/>
      <c r="E12" s="45" t="s">
        <v>91</v>
      </c>
      <c r="F12" s="46" t="s">
        <v>5</v>
      </c>
      <c r="G12" s="43">
        <f>SUM('[1]OR Rzeszów'!$Y$12)</f>
        <v>104</v>
      </c>
      <c r="H12" s="43">
        <f>SUM('[1]PT Przeworsk'!$K$12)</f>
        <v>50</v>
      </c>
      <c r="I12" s="43">
        <f>SUM('[1]PT Jasło'!$L$12)</f>
        <v>57</v>
      </c>
      <c r="J12" s="47">
        <f t="shared" si="0"/>
        <v>211</v>
      </c>
      <c r="K12" s="65"/>
      <c r="L12" s="36">
        <f t="shared" si="1"/>
        <v>0</v>
      </c>
      <c r="M12" s="37">
        <v>0.23</v>
      </c>
      <c r="N12" s="38">
        <f t="shared" si="2"/>
        <v>0</v>
      </c>
      <c r="O12" s="39">
        <f t="shared" si="3"/>
        <v>0</v>
      </c>
    </row>
    <row r="13" spans="1:15" ht="27" customHeight="1">
      <c r="A13" s="49">
        <f t="shared" si="4"/>
        <v>8</v>
      </c>
      <c r="B13" s="51" t="s">
        <v>15</v>
      </c>
      <c r="C13" s="51"/>
      <c r="D13" s="55"/>
      <c r="E13" s="45" t="s">
        <v>92</v>
      </c>
      <c r="F13" s="42" t="s">
        <v>5</v>
      </c>
      <c r="G13" s="43">
        <f>SUM('[1]OR Rzeszów'!$Y$13)</f>
        <v>64</v>
      </c>
      <c r="H13" s="43">
        <f>SUM('[1]PT Przeworsk'!$K$13)</f>
        <v>45</v>
      </c>
      <c r="I13" s="43">
        <f>SUM('[1]PT Jasło'!$L$13)</f>
        <v>52</v>
      </c>
      <c r="J13" s="44">
        <f t="shared" si="0"/>
        <v>161</v>
      </c>
      <c r="K13" s="64"/>
      <c r="L13" s="33">
        <f t="shared" si="1"/>
        <v>0</v>
      </c>
      <c r="M13" s="30">
        <v>0.23</v>
      </c>
      <c r="N13" s="34">
        <f t="shared" si="2"/>
        <v>0</v>
      </c>
      <c r="O13" s="35">
        <f t="shared" si="3"/>
        <v>0</v>
      </c>
    </row>
    <row r="14" spans="1:15" ht="33.75" customHeight="1">
      <c r="A14" s="49">
        <f t="shared" si="4"/>
        <v>9</v>
      </c>
      <c r="B14" s="51" t="s">
        <v>16</v>
      </c>
      <c r="C14" s="51"/>
      <c r="D14" s="55"/>
      <c r="E14" s="41" t="s">
        <v>93</v>
      </c>
      <c r="F14" s="42" t="s">
        <v>5</v>
      </c>
      <c r="G14" s="43">
        <f>SUM('[1]OR Rzeszów'!$Y$14)</f>
        <v>178</v>
      </c>
      <c r="H14" s="43">
        <f>SUM('[1]PT Przeworsk'!$K$14)</f>
        <v>122</v>
      </c>
      <c r="I14" s="43">
        <f>SUM('[1]PT Jasło'!$L$14)</f>
        <v>92</v>
      </c>
      <c r="J14" s="44">
        <f t="shared" si="0"/>
        <v>392</v>
      </c>
      <c r="K14" s="64"/>
      <c r="L14" s="33">
        <f t="shared" si="1"/>
        <v>0</v>
      </c>
      <c r="M14" s="30">
        <v>0.23</v>
      </c>
      <c r="N14" s="34">
        <f t="shared" si="2"/>
        <v>0</v>
      </c>
      <c r="O14" s="35">
        <f t="shared" si="3"/>
        <v>0</v>
      </c>
    </row>
    <row r="15" spans="1:15" ht="34.5" customHeight="1">
      <c r="A15" s="49">
        <f t="shared" si="4"/>
        <v>10</v>
      </c>
      <c r="B15" s="51" t="s">
        <v>17</v>
      </c>
      <c r="C15" s="51"/>
      <c r="D15" s="55"/>
      <c r="E15" s="41" t="s">
        <v>224</v>
      </c>
      <c r="F15" s="42" t="s">
        <v>5</v>
      </c>
      <c r="G15" s="43">
        <f>SUM('[1]OR Rzeszów'!$Y$15)</f>
        <v>167</v>
      </c>
      <c r="H15" s="43">
        <f>SUM('[1]PT Przeworsk'!$K$15)</f>
        <v>95</v>
      </c>
      <c r="I15" s="43">
        <f>SUM('[1]PT Jasło'!$L$15)</f>
        <v>64</v>
      </c>
      <c r="J15" s="44">
        <f t="shared" si="0"/>
        <v>326</v>
      </c>
      <c r="K15" s="64"/>
      <c r="L15" s="33">
        <f t="shared" si="1"/>
        <v>0</v>
      </c>
      <c r="M15" s="30">
        <v>0.23</v>
      </c>
      <c r="N15" s="34">
        <f t="shared" si="2"/>
        <v>0</v>
      </c>
      <c r="O15" s="35">
        <f t="shared" si="3"/>
        <v>0</v>
      </c>
    </row>
    <row r="16" spans="1:15" ht="32.25" customHeight="1">
      <c r="A16" s="49">
        <f t="shared" si="4"/>
        <v>11</v>
      </c>
      <c r="B16" s="51" t="s">
        <v>18</v>
      </c>
      <c r="C16" s="51"/>
      <c r="D16" s="55"/>
      <c r="E16" s="41" t="s">
        <v>225</v>
      </c>
      <c r="F16" s="42" t="s">
        <v>5</v>
      </c>
      <c r="G16" s="43">
        <f>SUM('[1]OR Rzeszów'!$Y$16)</f>
        <v>142</v>
      </c>
      <c r="H16" s="43">
        <f>SUM('[1]PT Przeworsk'!$K$16)</f>
        <v>60</v>
      </c>
      <c r="I16" s="43">
        <f>SUM('[1]PT Jasło'!$L$16)</f>
        <v>64</v>
      </c>
      <c r="J16" s="44">
        <f t="shared" si="0"/>
        <v>266</v>
      </c>
      <c r="K16" s="64"/>
      <c r="L16" s="33">
        <f t="shared" si="1"/>
        <v>0</v>
      </c>
      <c r="M16" s="30">
        <v>0.23</v>
      </c>
      <c r="N16" s="34">
        <f t="shared" si="2"/>
        <v>0</v>
      </c>
      <c r="O16" s="35">
        <f t="shared" si="3"/>
        <v>0</v>
      </c>
    </row>
    <row r="17" spans="1:15" ht="40.5" customHeight="1">
      <c r="A17" s="49">
        <f t="shared" si="4"/>
        <v>12</v>
      </c>
      <c r="B17" s="51" t="s">
        <v>83</v>
      </c>
      <c r="C17" s="51"/>
      <c r="D17" s="55"/>
      <c r="E17" s="41" t="s">
        <v>94</v>
      </c>
      <c r="F17" s="42" t="s">
        <v>5</v>
      </c>
      <c r="G17" s="43">
        <f>SUM('[1]OR Rzeszów'!$Y$17)</f>
        <v>92</v>
      </c>
      <c r="H17" s="43">
        <f>SUM('[1]PT Przeworsk'!$K$17)</f>
        <v>50</v>
      </c>
      <c r="I17" s="43">
        <f>SUM('[1]PT Jasło'!$L$17)</f>
        <v>49</v>
      </c>
      <c r="J17" s="44">
        <f t="shared" si="0"/>
        <v>191</v>
      </c>
      <c r="K17" s="64"/>
      <c r="L17" s="33">
        <f t="shared" si="1"/>
        <v>0</v>
      </c>
      <c r="M17" s="30">
        <v>0.23</v>
      </c>
      <c r="N17" s="34">
        <f t="shared" si="2"/>
        <v>0</v>
      </c>
      <c r="O17" s="35">
        <f t="shared" si="3"/>
        <v>0</v>
      </c>
    </row>
    <row r="18" spans="1:15" ht="34.5" customHeight="1">
      <c r="A18" s="49">
        <f t="shared" si="4"/>
        <v>13</v>
      </c>
      <c r="B18" s="51" t="s">
        <v>79</v>
      </c>
      <c r="C18" s="51"/>
      <c r="D18" s="55"/>
      <c r="E18" s="41" t="s">
        <v>95</v>
      </c>
      <c r="F18" s="42" t="s">
        <v>5</v>
      </c>
      <c r="G18" s="43">
        <f>SUM('[1]OR Rzeszów'!$Y$18)</f>
        <v>217</v>
      </c>
      <c r="H18" s="43">
        <f>SUM('[1]PT Przeworsk'!$K$18)</f>
        <v>122</v>
      </c>
      <c r="I18" s="43">
        <f>SUM('[1]PT Jasło'!$L$18)</f>
        <v>95</v>
      </c>
      <c r="J18" s="44">
        <f t="shared" si="0"/>
        <v>434</v>
      </c>
      <c r="K18" s="64"/>
      <c r="L18" s="33">
        <f t="shared" si="1"/>
        <v>0</v>
      </c>
      <c r="M18" s="30">
        <v>0.23</v>
      </c>
      <c r="N18" s="34">
        <f t="shared" si="2"/>
        <v>0</v>
      </c>
      <c r="O18" s="35">
        <f t="shared" si="3"/>
        <v>0</v>
      </c>
    </row>
    <row r="19" spans="1:15" ht="36" customHeight="1">
      <c r="A19" s="49">
        <f t="shared" si="4"/>
        <v>14</v>
      </c>
      <c r="B19" s="53" t="s">
        <v>19</v>
      </c>
      <c r="C19" s="53"/>
      <c r="D19" s="57"/>
      <c r="E19" s="41" t="s">
        <v>20</v>
      </c>
      <c r="F19" s="42" t="s">
        <v>5</v>
      </c>
      <c r="G19" s="43">
        <f>SUM('[1]OR Rzeszów'!$Y$19)</f>
        <v>178</v>
      </c>
      <c r="H19" s="43">
        <f>SUM('[1]PT Przeworsk'!$K$19)</f>
        <v>110</v>
      </c>
      <c r="I19" s="43">
        <f>SUM('[1]PT Jasło'!$L$19)</f>
        <v>86</v>
      </c>
      <c r="J19" s="44">
        <f t="shared" si="0"/>
        <v>374</v>
      </c>
      <c r="K19" s="64"/>
      <c r="L19" s="33">
        <f t="shared" si="1"/>
        <v>0</v>
      </c>
      <c r="M19" s="30">
        <v>0.23</v>
      </c>
      <c r="N19" s="34">
        <f t="shared" si="2"/>
        <v>0</v>
      </c>
      <c r="O19" s="35">
        <f t="shared" si="3"/>
        <v>0</v>
      </c>
    </row>
    <row r="20" spans="1:15" ht="48.75" customHeight="1">
      <c r="A20" s="49">
        <f t="shared" si="4"/>
        <v>15</v>
      </c>
      <c r="B20" s="53" t="s">
        <v>203</v>
      </c>
      <c r="C20" s="53"/>
      <c r="D20" s="57"/>
      <c r="E20" s="41" t="s">
        <v>96</v>
      </c>
      <c r="F20" s="42" t="s">
        <v>5</v>
      </c>
      <c r="G20" s="43">
        <f>SUM('[1]OR Rzeszów'!$Y$20)</f>
        <v>224</v>
      </c>
      <c r="H20" s="43">
        <f>SUM('[1]PT Przeworsk'!$K$20)</f>
        <v>103</v>
      </c>
      <c r="I20" s="43">
        <f>SUM('[1]PT Jasło'!$L$20)</f>
        <v>107</v>
      </c>
      <c r="J20" s="44">
        <f t="shared" si="0"/>
        <v>434</v>
      </c>
      <c r="K20" s="64"/>
      <c r="L20" s="33">
        <f t="shared" si="1"/>
        <v>0</v>
      </c>
      <c r="M20" s="30">
        <v>0.23</v>
      </c>
      <c r="N20" s="34">
        <f t="shared" si="2"/>
        <v>0</v>
      </c>
      <c r="O20" s="35">
        <f t="shared" si="3"/>
        <v>0</v>
      </c>
    </row>
    <row r="21" spans="1:15" ht="27" customHeight="1">
      <c r="A21" s="49">
        <f t="shared" si="4"/>
        <v>16</v>
      </c>
      <c r="B21" s="51" t="s">
        <v>21</v>
      </c>
      <c r="C21" s="51"/>
      <c r="D21" s="55"/>
      <c r="E21" s="41" t="s">
        <v>97</v>
      </c>
      <c r="F21" s="42" t="s">
        <v>5</v>
      </c>
      <c r="G21" s="43">
        <f>SUM('[1]OR Rzeszów'!$Y$21)</f>
        <v>8</v>
      </c>
      <c r="H21" s="43">
        <f>SUM('[1]PT Przeworsk'!$K$21)</f>
        <v>7</v>
      </c>
      <c r="I21" s="43">
        <f>SUM('[1]PT Jasło'!$L$21)</f>
        <v>0</v>
      </c>
      <c r="J21" s="44">
        <f t="shared" si="0"/>
        <v>15</v>
      </c>
      <c r="K21" s="64"/>
      <c r="L21" s="33">
        <f t="shared" si="1"/>
        <v>0</v>
      </c>
      <c r="M21" s="30">
        <v>0.23</v>
      </c>
      <c r="N21" s="34">
        <f t="shared" si="2"/>
        <v>0</v>
      </c>
      <c r="O21" s="35">
        <f t="shared" si="3"/>
        <v>0</v>
      </c>
    </row>
    <row r="22" spans="1:15" ht="29.25" customHeight="1">
      <c r="A22" s="49">
        <f t="shared" si="4"/>
        <v>17</v>
      </c>
      <c r="B22" s="51" t="s">
        <v>204</v>
      </c>
      <c r="C22" s="51"/>
      <c r="D22" s="55"/>
      <c r="E22" s="41" t="s">
        <v>205</v>
      </c>
      <c r="F22" s="42" t="s">
        <v>5</v>
      </c>
      <c r="G22" s="43">
        <f>SUM('[1]OR Rzeszów'!$Y$22)</f>
        <v>0</v>
      </c>
      <c r="H22" s="43">
        <f>SUM('[1]PT Przeworsk'!$K$22)</f>
        <v>40</v>
      </c>
      <c r="I22" s="43">
        <f>SUM('[1]PT Jasło'!$L$22)</f>
        <v>27</v>
      </c>
      <c r="J22" s="44">
        <f t="shared" si="0"/>
        <v>67</v>
      </c>
      <c r="K22" s="64"/>
      <c r="L22" s="33">
        <f t="shared" si="1"/>
        <v>0</v>
      </c>
      <c r="M22" s="30">
        <v>0.23</v>
      </c>
      <c r="N22" s="34">
        <f t="shared" si="2"/>
        <v>0</v>
      </c>
      <c r="O22" s="35">
        <f t="shared" si="3"/>
        <v>0</v>
      </c>
    </row>
    <row r="23" spans="1:15" ht="31.5" customHeight="1">
      <c r="A23" s="49">
        <f t="shared" si="4"/>
        <v>18</v>
      </c>
      <c r="B23" s="51" t="s">
        <v>206</v>
      </c>
      <c r="C23" s="51"/>
      <c r="D23" s="55"/>
      <c r="E23" s="41" t="s">
        <v>98</v>
      </c>
      <c r="F23" s="42" t="s">
        <v>5</v>
      </c>
      <c r="G23" s="43">
        <f>SUM('[1]OR Rzeszów'!$Y$23)</f>
        <v>6</v>
      </c>
      <c r="H23" s="43">
        <f>SUM('[1]PT Przeworsk'!$K$23)</f>
        <v>28</v>
      </c>
      <c r="I23" s="43">
        <f>SUM('[1]PT Jasło'!$L$23)</f>
        <v>7</v>
      </c>
      <c r="J23" s="44">
        <f t="shared" si="0"/>
        <v>41</v>
      </c>
      <c r="K23" s="64"/>
      <c r="L23" s="33">
        <f t="shared" si="1"/>
        <v>0</v>
      </c>
      <c r="M23" s="30">
        <v>0.23</v>
      </c>
      <c r="N23" s="34">
        <f t="shared" si="2"/>
        <v>0</v>
      </c>
      <c r="O23" s="35">
        <f t="shared" si="3"/>
        <v>0</v>
      </c>
    </row>
    <row r="24" spans="1:15" ht="29.25" customHeight="1">
      <c r="A24" s="49">
        <f t="shared" si="4"/>
        <v>19</v>
      </c>
      <c r="B24" s="51" t="s">
        <v>99</v>
      </c>
      <c r="C24" s="51"/>
      <c r="D24" s="55"/>
      <c r="E24" s="41" t="s">
        <v>100</v>
      </c>
      <c r="F24" s="42" t="s">
        <v>22</v>
      </c>
      <c r="G24" s="43">
        <f>SUM('[1]OR Rzeszów'!$Y$24)</f>
        <v>320</v>
      </c>
      <c r="H24" s="43">
        <f>SUM('[1]PT Przeworsk'!$K$24)</f>
        <v>0</v>
      </c>
      <c r="I24" s="43">
        <f>SUM('[1]PT Jasło'!$L$24)</f>
        <v>0</v>
      </c>
      <c r="J24" s="44">
        <f t="shared" si="0"/>
        <v>320</v>
      </c>
      <c r="K24" s="64"/>
      <c r="L24" s="33">
        <f t="shared" si="1"/>
        <v>0</v>
      </c>
      <c r="M24" s="30">
        <v>0.23</v>
      </c>
      <c r="N24" s="34">
        <f t="shared" si="2"/>
        <v>0</v>
      </c>
      <c r="O24" s="35">
        <f t="shared" si="3"/>
        <v>0</v>
      </c>
    </row>
    <row r="25" spans="1:15" ht="31.5">
      <c r="A25" s="49">
        <f t="shared" si="4"/>
        <v>20</v>
      </c>
      <c r="B25" s="51" t="s">
        <v>101</v>
      </c>
      <c r="C25" s="51"/>
      <c r="D25" s="55"/>
      <c r="E25" s="41" t="s">
        <v>102</v>
      </c>
      <c r="F25" s="42" t="s">
        <v>23</v>
      </c>
      <c r="G25" s="43">
        <f>SUM('[1]OR Rzeszów'!$Y$25)</f>
        <v>0</v>
      </c>
      <c r="H25" s="43">
        <f>SUM('[1]PT Przeworsk'!$K$25)</f>
        <v>0</v>
      </c>
      <c r="I25" s="43">
        <f>SUM('[1]PT Jasło'!$L$25)</f>
        <v>2</v>
      </c>
      <c r="J25" s="44">
        <f t="shared" si="0"/>
        <v>2</v>
      </c>
      <c r="K25" s="64"/>
      <c r="L25" s="33">
        <f t="shared" si="1"/>
        <v>0</v>
      </c>
      <c r="M25" s="30">
        <v>0.23</v>
      </c>
      <c r="N25" s="34">
        <f t="shared" si="2"/>
        <v>0</v>
      </c>
      <c r="O25" s="35">
        <f t="shared" si="3"/>
        <v>0</v>
      </c>
    </row>
    <row r="26" spans="1:15" ht="27.75" customHeight="1">
      <c r="A26" s="49">
        <f t="shared" si="4"/>
        <v>21</v>
      </c>
      <c r="B26" s="51" t="s">
        <v>103</v>
      </c>
      <c r="C26" s="51"/>
      <c r="D26" s="55"/>
      <c r="E26" s="41" t="s">
        <v>104</v>
      </c>
      <c r="F26" s="42" t="s">
        <v>5</v>
      </c>
      <c r="G26" s="43">
        <f>SUM('[1]OR Rzeszów'!$Y$26)</f>
        <v>2</v>
      </c>
      <c r="H26" s="43">
        <f>SUM('[1]PT Przeworsk'!$K$26)</f>
        <v>0</v>
      </c>
      <c r="I26" s="43">
        <f>SUM('[1]PT Jasło'!$L$26)</f>
        <v>0</v>
      </c>
      <c r="J26" s="44">
        <f t="shared" si="0"/>
        <v>2</v>
      </c>
      <c r="K26" s="64"/>
      <c r="L26" s="33">
        <f t="shared" si="1"/>
        <v>0</v>
      </c>
      <c r="M26" s="30">
        <v>0.23</v>
      </c>
      <c r="N26" s="34">
        <f t="shared" si="2"/>
        <v>0</v>
      </c>
      <c r="O26" s="35">
        <f t="shared" si="3"/>
        <v>0</v>
      </c>
    </row>
    <row r="27" spans="1:15">
      <c r="A27" s="49">
        <f t="shared" si="4"/>
        <v>22</v>
      </c>
      <c r="B27" s="51" t="s">
        <v>105</v>
      </c>
      <c r="C27" s="51"/>
      <c r="D27" s="55"/>
      <c r="E27" s="41" t="s">
        <v>106</v>
      </c>
      <c r="F27" s="42" t="s">
        <v>5</v>
      </c>
      <c r="G27" s="43">
        <f>SUM('[1]OR Rzeszów'!$Y$27)</f>
        <v>98</v>
      </c>
      <c r="H27" s="43">
        <f>SUM('[1]PT Przeworsk'!$K$27)</f>
        <v>67</v>
      </c>
      <c r="I27" s="43">
        <f>SUM('[1]PT Jasło'!$L$27)</f>
        <v>51</v>
      </c>
      <c r="J27" s="44">
        <f t="shared" si="0"/>
        <v>216</v>
      </c>
      <c r="K27" s="64"/>
      <c r="L27" s="33">
        <f t="shared" si="1"/>
        <v>0</v>
      </c>
      <c r="M27" s="30">
        <v>0.23</v>
      </c>
      <c r="N27" s="34">
        <f t="shared" si="2"/>
        <v>0</v>
      </c>
      <c r="O27" s="35">
        <f t="shared" si="3"/>
        <v>0</v>
      </c>
    </row>
    <row r="28" spans="1:15" ht="27.75" customHeight="1">
      <c r="A28" s="49">
        <f t="shared" si="4"/>
        <v>23</v>
      </c>
      <c r="B28" s="51" t="s">
        <v>107</v>
      </c>
      <c r="C28" s="51"/>
      <c r="D28" s="55"/>
      <c r="E28" s="41" t="s">
        <v>108</v>
      </c>
      <c r="F28" s="42" t="s">
        <v>23</v>
      </c>
      <c r="G28" s="43">
        <f>SUM('[1]OR Rzeszów'!$Y$28)</f>
        <v>10</v>
      </c>
      <c r="H28" s="43">
        <f>SUM('[1]PT Przeworsk'!$K$28)</f>
        <v>16</v>
      </c>
      <c r="I28" s="43">
        <f>SUM('[1]PT Jasło'!$L$28)</f>
        <v>5</v>
      </c>
      <c r="J28" s="44">
        <f t="shared" si="0"/>
        <v>31</v>
      </c>
      <c r="K28" s="64"/>
      <c r="L28" s="33">
        <f t="shared" si="1"/>
        <v>0</v>
      </c>
      <c r="M28" s="30">
        <v>0.23</v>
      </c>
      <c r="N28" s="34">
        <f t="shared" si="2"/>
        <v>0</v>
      </c>
      <c r="O28" s="35">
        <f t="shared" si="3"/>
        <v>0</v>
      </c>
    </row>
    <row r="29" spans="1:15" ht="26.25" customHeight="1">
      <c r="A29" s="49">
        <f t="shared" si="4"/>
        <v>24</v>
      </c>
      <c r="B29" s="51" t="s">
        <v>109</v>
      </c>
      <c r="C29" s="51"/>
      <c r="D29" s="55"/>
      <c r="E29" s="41" t="s">
        <v>110</v>
      </c>
      <c r="F29" s="42" t="s">
        <v>5</v>
      </c>
      <c r="G29" s="43">
        <f>SUM('[1]OR Rzeszów'!$Y$29)</f>
        <v>50</v>
      </c>
      <c r="H29" s="43">
        <f>SUM('[1]PT Przeworsk'!$K$29)</f>
        <v>0</v>
      </c>
      <c r="I29" s="43">
        <f>SUM('[1]PT Jasło'!$L$29)</f>
        <v>0</v>
      </c>
      <c r="J29" s="44">
        <f t="shared" si="0"/>
        <v>50</v>
      </c>
      <c r="K29" s="64"/>
      <c r="L29" s="33">
        <f t="shared" si="1"/>
        <v>0</v>
      </c>
      <c r="M29" s="30">
        <v>0.23</v>
      </c>
      <c r="N29" s="34">
        <f t="shared" si="2"/>
        <v>0</v>
      </c>
      <c r="O29" s="35">
        <f t="shared" si="3"/>
        <v>0</v>
      </c>
    </row>
    <row r="30" spans="1:15" ht="74.25" customHeight="1">
      <c r="A30" s="49">
        <f t="shared" si="4"/>
        <v>25</v>
      </c>
      <c r="B30" s="51" t="s">
        <v>70</v>
      </c>
      <c r="C30" s="51"/>
      <c r="D30" s="55"/>
      <c r="E30" s="41" t="s">
        <v>111</v>
      </c>
      <c r="F30" s="42" t="s">
        <v>5</v>
      </c>
      <c r="G30" s="43">
        <f>SUM('[1]OR Rzeszów'!$Y$30)</f>
        <v>21</v>
      </c>
      <c r="H30" s="43">
        <f>SUM('[1]PT Przeworsk'!$K$30)</f>
        <v>5</v>
      </c>
      <c r="I30" s="43">
        <f>SUM('[1]PT Jasło'!$L$30)</f>
        <v>2</v>
      </c>
      <c r="J30" s="44">
        <f t="shared" si="0"/>
        <v>28</v>
      </c>
      <c r="K30" s="64"/>
      <c r="L30" s="33">
        <f t="shared" si="1"/>
        <v>0</v>
      </c>
      <c r="M30" s="30">
        <v>0.23</v>
      </c>
      <c r="N30" s="34">
        <f t="shared" si="2"/>
        <v>0</v>
      </c>
      <c r="O30" s="35">
        <f t="shared" si="3"/>
        <v>0</v>
      </c>
    </row>
    <row r="31" spans="1:15" ht="96" customHeight="1">
      <c r="A31" s="49">
        <f t="shared" si="4"/>
        <v>26</v>
      </c>
      <c r="B31" s="51" t="s">
        <v>82</v>
      </c>
      <c r="C31" s="51"/>
      <c r="D31" s="55"/>
      <c r="E31" s="41" t="s">
        <v>207</v>
      </c>
      <c r="F31" s="42" t="s">
        <v>5</v>
      </c>
      <c r="G31" s="43">
        <f>SUM('[1]OR Rzeszów'!$Y$31)</f>
        <v>4</v>
      </c>
      <c r="H31" s="43">
        <f>SUM('[1]PT Przeworsk'!$K$31)</f>
        <v>3</v>
      </c>
      <c r="I31" s="43">
        <f>SUM('[1]PT Jasło'!$L$31)</f>
        <v>6</v>
      </c>
      <c r="J31" s="44">
        <f t="shared" si="0"/>
        <v>13</v>
      </c>
      <c r="K31" s="64"/>
      <c r="L31" s="33">
        <f t="shared" si="1"/>
        <v>0</v>
      </c>
      <c r="M31" s="30">
        <v>0.23</v>
      </c>
      <c r="N31" s="34">
        <f t="shared" si="2"/>
        <v>0</v>
      </c>
      <c r="O31" s="35">
        <f t="shared" si="3"/>
        <v>0</v>
      </c>
    </row>
    <row r="32" spans="1:15" ht="21">
      <c r="A32" s="49">
        <f t="shared" si="4"/>
        <v>27</v>
      </c>
      <c r="B32" s="51" t="s">
        <v>59</v>
      </c>
      <c r="C32" s="51"/>
      <c r="D32" s="55"/>
      <c r="E32" s="41" t="s">
        <v>112</v>
      </c>
      <c r="F32" s="42" t="s">
        <v>5</v>
      </c>
      <c r="G32" s="43">
        <f>SUM('[1]OR Rzeszów'!$Y$32)</f>
        <v>155</v>
      </c>
      <c r="H32" s="43">
        <f>SUM('[1]PT Przeworsk'!$K$32)</f>
        <v>64</v>
      </c>
      <c r="I32" s="43">
        <f>SUM('[1]PT Jasło'!$L$32)</f>
        <v>57</v>
      </c>
      <c r="J32" s="44">
        <f t="shared" si="0"/>
        <v>276</v>
      </c>
      <c r="K32" s="64"/>
      <c r="L32" s="33">
        <f t="shared" ref="L32" si="5">IF(J32="","",J32*K32)</f>
        <v>0</v>
      </c>
      <c r="M32" s="30">
        <v>0.23</v>
      </c>
      <c r="N32" s="34">
        <f t="shared" ref="N32" si="6">IF(OR(L32="",M32=""),"",M32*L32)</f>
        <v>0</v>
      </c>
      <c r="O32" s="35">
        <f t="shared" ref="O32" si="7">IF(OR(L32="",N32=""),"",L32+N32)</f>
        <v>0</v>
      </c>
    </row>
    <row r="33" spans="1:15" ht="36" customHeight="1">
      <c r="A33" s="49">
        <f t="shared" si="4"/>
        <v>28</v>
      </c>
      <c r="B33" s="52" t="s">
        <v>113</v>
      </c>
      <c r="C33" s="51"/>
      <c r="D33" s="55"/>
      <c r="E33" s="41" t="s">
        <v>114</v>
      </c>
      <c r="F33" s="42" t="s">
        <v>23</v>
      </c>
      <c r="G33" s="43">
        <f>SUM('[1]OR Rzeszów'!$Y$33)</f>
        <v>28</v>
      </c>
      <c r="H33" s="43">
        <f>SUM('[1]PT Przeworsk'!$K$33)</f>
        <v>8</v>
      </c>
      <c r="I33" s="43">
        <f>SUM('[1]PT Jasło'!$L$33)</f>
        <v>9</v>
      </c>
      <c r="J33" s="44">
        <f t="shared" si="0"/>
        <v>45</v>
      </c>
      <c r="K33" s="64"/>
      <c r="L33" s="33">
        <f t="shared" si="1"/>
        <v>0</v>
      </c>
      <c r="M33" s="30">
        <v>0.23</v>
      </c>
      <c r="N33" s="34">
        <f t="shared" si="2"/>
        <v>0</v>
      </c>
      <c r="O33" s="35">
        <f t="shared" si="3"/>
        <v>0</v>
      </c>
    </row>
    <row r="34" spans="1:15" ht="26.25" customHeight="1">
      <c r="A34" s="49">
        <f t="shared" si="4"/>
        <v>29</v>
      </c>
      <c r="B34" s="53" t="s">
        <v>24</v>
      </c>
      <c r="C34" s="53"/>
      <c r="D34" s="57"/>
      <c r="E34" s="41" t="s">
        <v>115</v>
      </c>
      <c r="F34" s="42" t="s">
        <v>23</v>
      </c>
      <c r="G34" s="43">
        <f>SUM('[1]OR Rzeszów'!$Y$34)</f>
        <v>69</v>
      </c>
      <c r="H34" s="43">
        <f>SUM('[1]PT Przeworsk'!$K$34)</f>
        <v>13</v>
      </c>
      <c r="I34" s="43">
        <f>SUM('[1]PT Jasło'!$L$34)</f>
        <v>42</v>
      </c>
      <c r="J34" s="44">
        <f t="shared" si="0"/>
        <v>124</v>
      </c>
      <c r="K34" s="64"/>
      <c r="L34" s="33">
        <f t="shared" si="1"/>
        <v>0</v>
      </c>
      <c r="M34" s="30">
        <v>0.23</v>
      </c>
      <c r="N34" s="34">
        <f t="shared" si="2"/>
        <v>0</v>
      </c>
      <c r="O34" s="35">
        <f t="shared" si="3"/>
        <v>0</v>
      </c>
    </row>
    <row r="35" spans="1:15" ht="27" customHeight="1">
      <c r="A35" s="49">
        <f t="shared" si="4"/>
        <v>30</v>
      </c>
      <c r="B35" s="53" t="s">
        <v>25</v>
      </c>
      <c r="C35" s="53"/>
      <c r="D35" s="57"/>
      <c r="E35" s="41" t="s">
        <v>116</v>
      </c>
      <c r="F35" s="42" t="s">
        <v>23</v>
      </c>
      <c r="G35" s="43">
        <f>SUM('[1]OR Rzeszów'!$Y$35)</f>
        <v>74</v>
      </c>
      <c r="H35" s="43">
        <f>SUM('[1]PT Przeworsk'!$K$35)</f>
        <v>13</v>
      </c>
      <c r="I35" s="43">
        <f>SUM('[1]PT Jasło'!$L$35)</f>
        <v>54</v>
      </c>
      <c r="J35" s="44">
        <f t="shared" si="0"/>
        <v>141</v>
      </c>
      <c r="K35" s="64"/>
      <c r="L35" s="33">
        <f t="shared" si="1"/>
        <v>0</v>
      </c>
      <c r="M35" s="30">
        <v>0.23</v>
      </c>
      <c r="N35" s="34">
        <f t="shared" si="2"/>
        <v>0</v>
      </c>
      <c r="O35" s="35">
        <f t="shared" si="3"/>
        <v>0</v>
      </c>
    </row>
    <row r="36" spans="1:15" ht="26.25" customHeight="1">
      <c r="A36" s="49">
        <f t="shared" si="4"/>
        <v>31</v>
      </c>
      <c r="B36" s="53" t="s">
        <v>26</v>
      </c>
      <c r="C36" s="53"/>
      <c r="D36" s="57"/>
      <c r="E36" s="41" t="s">
        <v>117</v>
      </c>
      <c r="F36" s="42" t="s">
        <v>23</v>
      </c>
      <c r="G36" s="43">
        <f>SUM('[1]OR Rzeszów'!$Y$36)</f>
        <v>60</v>
      </c>
      <c r="H36" s="43">
        <f>SUM('[1]PT Przeworsk'!$K$36)</f>
        <v>13</v>
      </c>
      <c r="I36" s="43">
        <f>SUM('[1]PT Jasło'!$L$36)</f>
        <v>44</v>
      </c>
      <c r="J36" s="44">
        <f t="shared" si="0"/>
        <v>117</v>
      </c>
      <c r="K36" s="64"/>
      <c r="L36" s="33">
        <f t="shared" si="1"/>
        <v>0</v>
      </c>
      <c r="M36" s="30">
        <v>0.23</v>
      </c>
      <c r="N36" s="34">
        <f t="shared" si="2"/>
        <v>0</v>
      </c>
      <c r="O36" s="35">
        <f t="shared" si="3"/>
        <v>0</v>
      </c>
    </row>
    <row r="37" spans="1:15" ht="37.5" customHeight="1">
      <c r="A37" s="49">
        <f t="shared" si="4"/>
        <v>32</v>
      </c>
      <c r="B37" s="51" t="s">
        <v>208</v>
      </c>
      <c r="C37" s="51"/>
      <c r="D37" s="55"/>
      <c r="E37" s="41" t="s">
        <v>209</v>
      </c>
      <c r="F37" s="42" t="s">
        <v>5</v>
      </c>
      <c r="G37" s="43">
        <f>SUM('[1]OR Rzeszów'!$Y$37)</f>
        <v>2620</v>
      </c>
      <c r="H37" s="43">
        <f>SUM('[1]PT Przeworsk'!$K$37)</f>
        <v>2000</v>
      </c>
      <c r="I37" s="43">
        <f>SUM('[1]PT Jasło'!$L$37)</f>
        <v>110</v>
      </c>
      <c r="J37" s="44">
        <f t="shared" si="0"/>
        <v>4730</v>
      </c>
      <c r="K37" s="64"/>
      <c r="L37" s="33">
        <f t="shared" si="1"/>
        <v>0</v>
      </c>
      <c r="M37" s="30">
        <v>0.23</v>
      </c>
      <c r="N37" s="34">
        <f t="shared" si="2"/>
        <v>0</v>
      </c>
      <c r="O37" s="35">
        <f t="shared" si="3"/>
        <v>0</v>
      </c>
    </row>
    <row r="38" spans="1:15" ht="28.5" customHeight="1">
      <c r="A38" s="49">
        <f t="shared" si="4"/>
        <v>33</v>
      </c>
      <c r="B38" s="51" t="s">
        <v>27</v>
      </c>
      <c r="C38" s="51"/>
      <c r="D38" s="55"/>
      <c r="E38" s="41" t="s">
        <v>210</v>
      </c>
      <c r="F38" s="42" t="s">
        <v>5</v>
      </c>
      <c r="G38" s="43">
        <f>SUM('[1]OR Rzeszów'!$Y$38)</f>
        <v>4460</v>
      </c>
      <c r="H38" s="43">
        <f>SUM('[1]PT Przeworsk'!$K$38)</f>
        <v>2000</v>
      </c>
      <c r="I38" s="43">
        <f>SUM('[1]PT Jasło'!$L$38)</f>
        <v>3150</v>
      </c>
      <c r="J38" s="44">
        <f t="shared" si="0"/>
        <v>9610</v>
      </c>
      <c r="K38" s="64"/>
      <c r="L38" s="33">
        <f t="shared" si="1"/>
        <v>0</v>
      </c>
      <c r="M38" s="30">
        <v>0.23</v>
      </c>
      <c r="N38" s="34">
        <f t="shared" si="2"/>
        <v>0</v>
      </c>
      <c r="O38" s="35">
        <f t="shared" si="3"/>
        <v>0</v>
      </c>
    </row>
    <row r="39" spans="1:15" ht="28.5" customHeight="1">
      <c r="A39" s="49">
        <f t="shared" si="4"/>
        <v>34</v>
      </c>
      <c r="B39" s="51" t="s">
        <v>28</v>
      </c>
      <c r="C39" s="51"/>
      <c r="D39" s="55"/>
      <c r="E39" s="41" t="s">
        <v>211</v>
      </c>
      <c r="F39" s="42" t="s">
        <v>5</v>
      </c>
      <c r="G39" s="43">
        <f>SUM('[1]OR Rzeszów'!$Y$39)</f>
        <v>2761</v>
      </c>
      <c r="H39" s="43">
        <f>SUM('[1]PT Przeworsk'!$K$39)</f>
        <v>2000</v>
      </c>
      <c r="I39" s="43">
        <f>SUM('[1]PT Jasło'!$L$39)</f>
        <v>1380</v>
      </c>
      <c r="J39" s="44">
        <f t="shared" si="0"/>
        <v>6141</v>
      </c>
      <c r="K39" s="64"/>
      <c r="L39" s="33">
        <f t="shared" si="1"/>
        <v>0</v>
      </c>
      <c r="M39" s="30">
        <v>0.23</v>
      </c>
      <c r="N39" s="34">
        <f t="shared" si="2"/>
        <v>0</v>
      </c>
      <c r="O39" s="35">
        <f t="shared" si="3"/>
        <v>0</v>
      </c>
    </row>
    <row r="40" spans="1:15" ht="28.5" customHeight="1">
      <c r="A40" s="49">
        <f t="shared" si="4"/>
        <v>35</v>
      </c>
      <c r="B40" s="51" t="s">
        <v>29</v>
      </c>
      <c r="C40" s="51"/>
      <c r="D40" s="55"/>
      <c r="E40" s="41" t="s">
        <v>212</v>
      </c>
      <c r="F40" s="42" t="s">
        <v>5</v>
      </c>
      <c r="G40" s="43">
        <f>SUM('[1]OR Rzeszów'!$Y$40)</f>
        <v>2695</v>
      </c>
      <c r="H40" s="43">
        <f>SUM('[1]PT Przeworsk'!$K$40)</f>
        <v>2000</v>
      </c>
      <c r="I40" s="43">
        <f>SUM('[1]PT Jasło'!$L$40)</f>
        <v>1805</v>
      </c>
      <c r="J40" s="44">
        <f t="shared" si="0"/>
        <v>6500</v>
      </c>
      <c r="K40" s="64"/>
      <c r="L40" s="33">
        <f t="shared" si="1"/>
        <v>0</v>
      </c>
      <c r="M40" s="30">
        <v>0.23</v>
      </c>
      <c r="N40" s="34">
        <f t="shared" si="2"/>
        <v>0</v>
      </c>
      <c r="O40" s="35">
        <f t="shared" si="3"/>
        <v>0</v>
      </c>
    </row>
    <row r="41" spans="1:15" ht="39.75" customHeight="1">
      <c r="A41" s="49">
        <f t="shared" si="4"/>
        <v>36</v>
      </c>
      <c r="B41" s="51" t="s">
        <v>30</v>
      </c>
      <c r="C41" s="51"/>
      <c r="D41" s="55"/>
      <c r="E41" s="41" t="s">
        <v>213</v>
      </c>
      <c r="F41" s="42" t="s">
        <v>5</v>
      </c>
      <c r="G41" s="43">
        <f>SUM('[1]OR Rzeszów'!$Y$41)</f>
        <v>2790</v>
      </c>
      <c r="H41" s="43">
        <f>SUM('[1]PT Przeworsk'!$K$41)</f>
        <v>2500</v>
      </c>
      <c r="I41" s="43">
        <f>SUM('[1]PT Jasło'!$L$41)</f>
        <v>1150</v>
      </c>
      <c r="J41" s="44">
        <f t="shared" si="0"/>
        <v>6440</v>
      </c>
      <c r="K41" s="64"/>
      <c r="L41" s="33">
        <f t="shared" si="1"/>
        <v>0</v>
      </c>
      <c r="M41" s="30">
        <v>0.23</v>
      </c>
      <c r="N41" s="34">
        <f t="shared" si="2"/>
        <v>0</v>
      </c>
      <c r="O41" s="35">
        <f t="shared" si="3"/>
        <v>0</v>
      </c>
    </row>
    <row r="42" spans="1:15" ht="37.5" customHeight="1">
      <c r="A42" s="49">
        <f t="shared" si="4"/>
        <v>37</v>
      </c>
      <c r="B42" s="51" t="s">
        <v>31</v>
      </c>
      <c r="C42" s="51"/>
      <c r="D42" s="55"/>
      <c r="E42" s="41" t="s">
        <v>214</v>
      </c>
      <c r="F42" s="42" t="s">
        <v>5</v>
      </c>
      <c r="G42" s="43">
        <f>SUM('[1]OR Rzeszów'!$Y$42)</f>
        <v>3800</v>
      </c>
      <c r="H42" s="43">
        <f>SUM('[1]PT Przeworsk'!$K$42)</f>
        <v>2000</v>
      </c>
      <c r="I42" s="43">
        <f>SUM('[1]PT Jasło'!$L$42)</f>
        <v>880</v>
      </c>
      <c r="J42" s="44">
        <f t="shared" si="0"/>
        <v>6680</v>
      </c>
      <c r="K42" s="64"/>
      <c r="L42" s="33">
        <f t="shared" si="1"/>
        <v>0</v>
      </c>
      <c r="M42" s="30">
        <v>0.23</v>
      </c>
      <c r="N42" s="34">
        <f t="shared" si="2"/>
        <v>0</v>
      </c>
      <c r="O42" s="35">
        <f t="shared" si="3"/>
        <v>0</v>
      </c>
    </row>
    <row r="43" spans="1:15" ht="40.5" customHeight="1">
      <c r="A43" s="49">
        <f t="shared" si="4"/>
        <v>38</v>
      </c>
      <c r="B43" s="51" t="s">
        <v>120</v>
      </c>
      <c r="C43" s="51"/>
      <c r="D43" s="55"/>
      <c r="E43" s="41" t="s">
        <v>118</v>
      </c>
      <c r="F43" s="42" t="s">
        <v>5</v>
      </c>
      <c r="G43" s="43">
        <f>SUM('[1]OR Rzeszów'!$Y$43)</f>
        <v>92</v>
      </c>
      <c r="H43" s="43">
        <f>SUM('[1]PT Przeworsk'!$K$43)</f>
        <v>0</v>
      </c>
      <c r="I43" s="43">
        <f>SUM('[1]PT Jasło'!$L$43)</f>
        <v>30</v>
      </c>
      <c r="J43" s="44">
        <f t="shared" si="0"/>
        <v>122</v>
      </c>
      <c r="K43" s="64"/>
      <c r="L43" s="33">
        <f t="shared" si="1"/>
        <v>0</v>
      </c>
      <c r="M43" s="30">
        <v>0.23</v>
      </c>
      <c r="N43" s="34">
        <f t="shared" si="2"/>
        <v>0</v>
      </c>
      <c r="O43" s="35">
        <f t="shared" si="3"/>
        <v>0</v>
      </c>
    </row>
    <row r="44" spans="1:15" ht="42.75" customHeight="1">
      <c r="A44" s="49">
        <f t="shared" si="4"/>
        <v>39</v>
      </c>
      <c r="B44" s="51" t="s">
        <v>121</v>
      </c>
      <c r="C44" s="51"/>
      <c r="D44" s="55"/>
      <c r="E44" s="41" t="s">
        <v>119</v>
      </c>
      <c r="F44" s="42" t="s">
        <v>5</v>
      </c>
      <c r="G44" s="43">
        <f>SUM('[1]OR Rzeszów'!$Y$44)</f>
        <v>97</v>
      </c>
      <c r="H44" s="43">
        <f>SUM('[1]PT Przeworsk'!$K$44)</f>
        <v>0</v>
      </c>
      <c r="I44" s="43">
        <f>SUM('[1]PT Jasło'!$L$44)</f>
        <v>40</v>
      </c>
      <c r="J44" s="44">
        <f t="shared" si="0"/>
        <v>137</v>
      </c>
      <c r="K44" s="64"/>
      <c r="L44" s="33">
        <f t="shared" si="1"/>
        <v>0</v>
      </c>
      <c r="M44" s="30">
        <v>0.23</v>
      </c>
      <c r="N44" s="34">
        <f t="shared" si="2"/>
        <v>0</v>
      </c>
      <c r="O44" s="35">
        <f t="shared" si="3"/>
        <v>0</v>
      </c>
    </row>
    <row r="45" spans="1:15" ht="37.5" customHeight="1">
      <c r="A45" s="49">
        <f t="shared" si="4"/>
        <v>40</v>
      </c>
      <c r="B45" s="51" t="s">
        <v>71</v>
      </c>
      <c r="C45" s="51"/>
      <c r="D45" s="55"/>
      <c r="E45" s="41" t="s">
        <v>122</v>
      </c>
      <c r="F45" s="42" t="s">
        <v>5</v>
      </c>
      <c r="G45" s="43">
        <f>SUM('[1]OR Rzeszów'!$Y$45)</f>
        <v>105</v>
      </c>
      <c r="H45" s="43">
        <f>SUM('[1]PT Przeworsk'!$K$45)</f>
        <v>30</v>
      </c>
      <c r="I45" s="43">
        <f>SUM('[1]PT Jasło'!$L$45)</f>
        <v>48</v>
      </c>
      <c r="J45" s="44">
        <f t="shared" si="0"/>
        <v>183</v>
      </c>
      <c r="K45" s="64"/>
      <c r="L45" s="33">
        <f t="shared" si="1"/>
        <v>0</v>
      </c>
      <c r="M45" s="30">
        <v>0.23</v>
      </c>
      <c r="N45" s="34">
        <f t="shared" si="2"/>
        <v>0</v>
      </c>
      <c r="O45" s="35">
        <f t="shared" si="3"/>
        <v>0</v>
      </c>
    </row>
    <row r="46" spans="1:15" ht="48.75" customHeight="1">
      <c r="A46" s="49">
        <f t="shared" si="4"/>
        <v>41</v>
      </c>
      <c r="B46" s="51" t="s">
        <v>226</v>
      </c>
      <c r="C46" s="51"/>
      <c r="D46" s="55"/>
      <c r="E46" s="41" t="s">
        <v>220</v>
      </c>
      <c r="F46" s="42" t="s">
        <v>23</v>
      </c>
      <c r="G46" s="43">
        <f>SUM('[1]OR Rzeszów'!$Y$46)</f>
        <v>38</v>
      </c>
      <c r="H46" s="43">
        <f>SUM('[1]PT Przeworsk'!$K$46)</f>
        <v>8</v>
      </c>
      <c r="I46" s="43">
        <f>SUM('[1]PT Jasło'!$L$46)</f>
        <v>33</v>
      </c>
      <c r="J46" s="44">
        <f t="shared" si="0"/>
        <v>79</v>
      </c>
      <c r="K46" s="64"/>
      <c r="L46" s="33">
        <f t="shared" si="1"/>
        <v>0</v>
      </c>
      <c r="M46" s="30">
        <v>0.23</v>
      </c>
      <c r="N46" s="34">
        <f t="shared" si="2"/>
        <v>0</v>
      </c>
      <c r="O46" s="35">
        <f t="shared" si="3"/>
        <v>0</v>
      </c>
    </row>
    <row r="47" spans="1:15" ht="36" customHeight="1">
      <c r="A47" s="49">
        <f t="shared" si="4"/>
        <v>42</v>
      </c>
      <c r="B47" s="51" t="s">
        <v>32</v>
      </c>
      <c r="C47" s="51"/>
      <c r="D47" s="55"/>
      <c r="E47" s="41" t="s">
        <v>123</v>
      </c>
      <c r="F47" s="42" t="s">
        <v>5</v>
      </c>
      <c r="G47" s="43">
        <f>SUM('[1]OR Rzeszów'!$Y$47)</f>
        <v>44</v>
      </c>
      <c r="H47" s="43">
        <f>SUM('[1]PT Przeworsk'!$K$47)</f>
        <v>36</v>
      </c>
      <c r="I47" s="43">
        <f>SUM('[1]PT Jasło'!$L$47)</f>
        <v>23</v>
      </c>
      <c r="J47" s="44">
        <f t="shared" si="0"/>
        <v>103</v>
      </c>
      <c r="K47" s="64"/>
      <c r="L47" s="33">
        <f t="shared" si="1"/>
        <v>0</v>
      </c>
      <c r="M47" s="30">
        <v>0.23</v>
      </c>
      <c r="N47" s="34">
        <f t="shared" si="2"/>
        <v>0</v>
      </c>
      <c r="O47" s="35">
        <f t="shared" si="3"/>
        <v>0</v>
      </c>
    </row>
    <row r="48" spans="1:15" ht="36.75" customHeight="1">
      <c r="A48" s="49">
        <f t="shared" si="4"/>
        <v>43</v>
      </c>
      <c r="B48" s="51" t="s">
        <v>124</v>
      </c>
      <c r="C48" s="51"/>
      <c r="D48" s="55"/>
      <c r="E48" s="41" t="s">
        <v>125</v>
      </c>
      <c r="F48" s="42" t="s">
        <v>23</v>
      </c>
      <c r="G48" s="43">
        <v>12</v>
      </c>
      <c r="H48" s="43">
        <v>12</v>
      </c>
      <c r="I48" s="43">
        <v>18</v>
      </c>
      <c r="J48" s="44">
        <f t="shared" si="0"/>
        <v>42</v>
      </c>
      <c r="K48" s="64"/>
      <c r="L48" s="33">
        <f t="shared" si="1"/>
        <v>0</v>
      </c>
      <c r="M48" s="30">
        <v>0.23</v>
      </c>
      <c r="N48" s="34">
        <f t="shared" si="2"/>
        <v>0</v>
      </c>
      <c r="O48" s="35">
        <f t="shared" si="3"/>
        <v>0</v>
      </c>
    </row>
    <row r="49" spans="1:15" ht="36.75" customHeight="1">
      <c r="A49" s="49">
        <f t="shared" si="4"/>
        <v>44</v>
      </c>
      <c r="B49" s="51" t="s">
        <v>126</v>
      </c>
      <c r="C49" s="51"/>
      <c r="D49" s="55"/>
      <c r="E49" s="41" t="s">
        <v>127</v>
      </c>
      <c r="F49" s="42" t="s">
        <v>5</v>
      </c>
      <c r="G49" s="43">
        <f>SUM('[1]OR Rzeszów'!$Y$49)</f>
        <v>157</v>
      </c>
      <c r="H49" s="43">
        <f>SUM('[1]PT Przeworsk'!$K$49)</f>
        <v>50</v>
      </c>
      <c r="I49" s="43">
        <f>SUM('[1]PT Jasło'!$L$49)</f>
        <v>74</v>
      </c>
      <c r="J49" s="44">
        <f t="shared" si="0"/>
        <v>281</v>
      </c>
      <c r="K49" s="64"/>
      <c r="L49" s="33">
        <f t="shared" si="1"/>
        <v>0</v>
      </c>
      <c r="M49" s="30">
        <v>0.23</v>
      </c>
      <c r="N49" s="34">
        <f t="shared" si="2"/>
        <v>0</v>
      </c>
      <c r="O49" s="35">
        <f t="shared" si="3"/>
        <v>0</v>
      </c>
    </row>
    <row r="50" spans="1:15" ht="47.25" customHeight="1">
      <c r="A50" s="49">
        <f t="shared" si="4"/>
        <v>45</v>
      </c>
      <c r="B50" s="51" t="s">
        <v>34</v>
      </c>
      <c r="C50" s="51"/>
      <c r="D50" s="55"/>
      <c r="E50" s="41" t="s">
        <v>128</v>
      </c>
      <c r="F50" s="42" t="s">
        <v>5</v>
      </c>
      <c r="G50" s="43">
        <f>SUM('[1]OR Rzeszów'!$Y$50)</f>
        <v>37</v>
      </c>
      <c r="H50" s="43">
        <f>SUM('[1]PT Przeworsk'!$K$50)</f>
        <v>30</v>
      </c>
      <c r="I50" s="43">
        <f>SUM('[1]PT Jasło'!$L$50)</f>
        <v>12</v>
      </c>
      <c r="J50" s="44">
        <f t="shared" si="0"/>
        <v>79</v>
      </c>
      <c r="K50" s="64"/>
      <c r="L50" s="33">
        <f t="shared" si="1"/>
        <v>0</v>
      </c>
      <c r="M50" s="30">
        <v>0.23</v>
      </c>
      <c r="N50" s="34">
        <f t="shared" si="2"/>
        <v>0</v>
      </c>
      <c r="O50" s="35">
        <f t="shared" si="3"/>
        <v>0</v>
      </c>
    </row>
    <row r="51" spans="1:15" ht="44.25" customHeight="1">
      <c r="A51" s="49">
        <f t="shared" si="4"/>
        <v>46</v>
      </c>
      <c r="B51" s="51" t="s">
        <v>33</v>
      </c>
      <c r="C51" s="51"/>
      <c r="D51" s="55"/>
      <c r="E51" s="41" t="s">
        <v>129</v>
      </c>
      <c r="F51" s="42" t="s">
        <v>5</v>
      </c>
      <c r="G51" s="43">
        <f>SUM('[1]OR Rzeszów'!$Y$51)</f>
        <v>90</v>
      </c>
      <c r="H51" s="43">
        <f>SUM('[1]PT Przeworsk'!$K$51)</f>
        <v>35</v>
      </c>
      <c r="I51" s="43">
        <f>SUM('[1]PT Jasło'!$L$51)</f>
        <v>72</v>
      </c>
      <c r="J51" s="44">
        <f t="shared" si="0"/>
        <v>197</v>
      </c>
      <c r="K51" s="64"/>
      <c r="L51" s="33">
        <f t="shared" si="1"/>
        <v>0</v>
      </c>
      <c r="M51" s="30">
        <v>0.23</v>
      </c>
      <c r="N51" s="34">
        <f t="shared" si="2"/>
        <v>0</v>
      </c>
      <c r="O51" s="35">
        <f t="shared" si="3"/>
        <v>0</v>
      </c>
    </row>
    <row r="52" spans="1:15" ht="27" customHeight="1">
      <c r="A52" s="49">
        <f t="shared" si="4"/>
        <v>47</v>
      </c>
      <c r="B52" s="51" t="s">
        <v>80</v>
      </c>
      <c r="C52" s="51"/>
      <c r="D52" s="55"/>
      <c r="E52" s="41" t="s">
        <v>130</v>
      </c>
      <c r="F52" s="42" t="s">
        <v>5</v>
      </c>
      <c r="G52" s="43">
        <f>SUM('[1]OR Rzeszów'!$Y$52)</f>
        <v>6</v>
      </c>
      <c r="H52" s="43">
        <f>SUM('[1]PT Przeworsk'!$K$52)</f>
        <v>0</v>
      </c>
      <c r="I52" s="43">
        <f>SUM('[1]PT Jasło'!$L$52)</f>
        <v>0</v>
      </c>
      <c r="J52" s="44">
        <f t="shared" si="0"/>
        <v>6</v>
      </c>
      <c r="K52" s="64"/>
      <c r="L52" s="33">
        <f t="shared" si="1"/>
        <v>0</v>
      </c>
      <c r="M52" s="30">
        <v>0.23</v>
      </c>
      <c r="N52" s="34">
        <f t="shared" si="2"/>
        <v>0</v>
      </c>
      <c r="O52" s="35">
        <f t="shared" si="3"/>
        <v>0</v>
      </c>
    </row>
    <row r="53" spans="1:15" ht="93.75" customHeight="1">
      <c r="A53" s="49">
        <f t="shared" si="4"/>
        <v>48</v>
      </c>
      <c r="B53" s="51" t="s">
        <v>132</v>
      </c>
      <c r="C53" s="51"/>
      <c r="D53" s="55"/>
      <c r="E53" s="41" t="s">
        <v>131</v>
      </c>
      <c r="F53" s="42" t="s">
        <v>5</v>
      </c>
      <c r="G53" s="43">
        <f>SUM('[1]OR Rzeszów'!$Y$53)</f>
        <v>3</v>
      </c>
      <c r="H53" s="43">
        <f>SUM('[1]PT Przeworsk'!$K$53)</f>
        <v>2</v>
      </c>
      <c r="I53" s="43">
        <f>SUM('[1]PT Jasło'!$L$53)</f>
        <v>6</v>
      </c>
      <c r="J53" s="44">
        <f t="shared" si="0"/>
        <v>11</v>
      </c>
      <c r="K53" s="66"/>
      <c r="L53" s="33">
        <f t="shared" si="1"/>
        <v>0</v>
      </c>
      <c r="M53" s="30">
        <v>0.23</v>
      </c>
      <c r="N53" s="34">
        <f t="shared" si="2"/>
        <v>0</v>
      </c>
      <c r="O53" s="35">
        <f t="shared" si="3"/>
        <v>0</v>
      </c>
    </row>
    <row r="54" spans="1:15" ht="40.5" customHeight="1">
      <c r="A54" s="49">
        <f t="shared" si="4"/>
        <v>49</v>
      </c>
      <c r="B54" s="51" t="s">
        <v>133</v>
      </c>
      <c r="C54" s="51"/>
      <c r="D54" s="55"/>
      <c r="E54" s="41" t="s">
        <v>221</v>
      </c>
      <c r="F54" s="42" t="s">
        <v>5</v>
      </c>
      <c r="G54" s="43">
        <f>SUM('[1]OR Rzeszów'!$Y$54)</f>
        <v>64</v>
      </c>
      <c r="H54" s="43">
        <f>SUM('[1]PT Przeworsk'!$K$54)</f>
        <v>50</v>
      </c>
      <c r="I54" s="43">
        <f>SUM('[1]PT Jasło'!$L$54)</f>
        <v>19</v>
      </c>
      <c r="J54" s="44">
        <f t="shared" si="0"/>
        <v>133</v>
      </c>
      <c r="K54" s="66"/>
      <c r="L54" s="33">
        <f t="shared" si="1"/>
        <v>0</v>
      </c>
      <c r="M54" s="30">
        <v>0.23</v>
      </c>
      <c r="N54" s="34">
        <f t="shared" si="2"/>
        <v>0</v>
      </c>
      <c r="O54" s="35">
        <f t="shared" si="3"/>
        <v>0</v>
      </c>
    </row>
    <row r="55" spans="1:15" ht="48" customHeight="1">
      <c r="A55" s="49">
        <f t="shared" si="4"/>
        <v>50</v>
      </c>
      <c r="B55" s="51" t="s">
        <v>81</v>
      </c>
      <c r="C55" s="51"/>
      <c r="D55" s="55"/>
      <c r="E55" s="41" t="s">
        <v>134</v>
      </c>
      <c r="F55" s="42" t="s">
        <v>23</v>
      </c>
      <c r="G55" s="43">
        <f>SUM('[1]OR Rzeszów'!$Y$55)</f>
        <v>21</v>
      </c>
      <c r="H55" s="43">
        <f>SUM('[1]PT Przeworsk'!$K$55)</f>
        <v>1</v>
      </c>
      <c r="I55" s="43">
        <f>SUM('[1]PT Jasło'!$L$55)</f>
        <v>13</v>
      </c>
      <c r="J55" s="44">
        <f t="shared" si="0"/>
        <v>35</v>
      </c>
      <c r="K55" s="66"/>
      <c r="L55" s="33">
        <f t="shared" si="1"/>
        <v>0</v>
      </c>
      <c r="M55" s="30">
        <v>0.23</v>
      </c>
      <c r="N55" s="34">
        <f t="shared" si="2"/>
        <v>0</v>
      </c>
      <c r="O55" s="35">
        <f t="shared" si="3"/>
        <v>0</v>
      </c>
    </row>
    <row r="56" spans="1:15" ht="27.75" customHeight="1">
      <c r="A56" s="49">
        <f t="shared" si="4"/>
        <v>51</v>
      </c>
      <c r="B56" s="51" t="s">
        <v>135</v>
      </c>
      <c r="C56" s="51"/>
      <c r="D56" s="55"/>
      <c r="E56" s="41" t="s">
        <v>136</v>
      </c>
      <c r="F56" s="42" t="s">
        <v>5</v>
      </c>
      <c r="G56" s="43">
        <f>SUM('[1]OR Rzeszów'!$Y$56)</f>
        <v>280</v>
      </c>
      <c r="H56" s="43">
        <f>SUM('[1]PT Przeworsk'!$K$56)</f>
        <v>0</v>
      </c>
      <c r="I56" s="43">
        <f>SUM('[1]PT Jasło'!$L$56)</f>
        <v>20</v>
      </c>
      <c r="J56" s="44">
        <f t="shared" si="0"/>
        <v>300</v>
      </c>
      <c r="K56" s="64"/>
      <c r="L56" s="33">
        <f t="shared" si="1"/>
        <v>0</v>
      </c>
      <c r="M56" s="30">
        <v>0.23</v>
      </c>
      <c r="N56" s="34">
        <f t="shared" si="2"/>
        <v>0</v>
      </c>
      <c r="O56" s="35">
        <f t="shared" si="3"/>
        <v>0</v>
      </c>
    </row>
    <row r="57" spans="1:15" ht="21.75" customHeight="1">
      <c r="A57" s="49">
        <f t="shared" si="4"/>
        <v>52</v>
      </c>
      <c r="B57" s="51" t="s">
        <v>137</v>
      </c>
      <c r="C57" s="51"/>
      <c r="D57" s="55"/>
      <c r="E57" s="41" t="s">
        <v>138</v>
      </c>
      <c r="F57" s="42" t="s">
        <v>5</v>
      </c>
      <c r="G57" s="43">
        <f>SUM('[1]OR Rzeszów'!$Y$57)</f>
        <v>177</v>
      </c>
      <c r="H57" s="43">
        <f>SUM('[1]PT Przeworsk'!$K$57)</f>
        <v>82</v>
      </c>
      <c r="I57" s="43">
        <f>SUM('[1]PT Jasło'!$L$57)</f>
        <v>66</v>
      </c>
      <c r="J57" s="44">
        <f t="shared" si="0"/>
        <v>325</v>
      </c>
      <c r="K57" s="64"/>
      <c r="L57" s="33">
        <f t="shared" si="1"/>
        <v>0</v>
      </c>
      <c r="M57" s="30">
        <v>0.23</v>
      </c>
      <c r="N57" s="34">
        <f t="shared" si="2"/>
        <v>0</v>
      </c>
      <c r="O57" s="35">
        <f t="shared" si="3"/>
        <v>0</v>
      </c>
    </row>
    <row r="58" spans="1:15" ht="27.75" customHeight="1">
      <c r="A58" s="49">
        <f t="shared" si="4"/>
        <v>53</v>
      </c>
      <c r="B58" s="51" t="s">
        <v>35</v>
      </c>
      <c r="C58" s="51"/>
      <c r="D58" s="55"/>
      <c r="E58" s="41" t="s">
        <v>139</v>
      </c>
      <c r="F58" s="42" t="s">
        <v>23</v>
      </c>
      <c r="G58" s="43">
        <f>SUM('[1]OR Rzeszów'!$Y$58)</f>
        <v>16</v>
      </c>
      <c r="H58" s="43">
        <f>SUM('[1]PT Przeworsk'!$K$58)</f>
        <v>1</v>
      </c>
      <c r="I58" s="43">
        <f>SUM('[1]PT Jasło'!$L$58)</f>
        <v>2</v>
      </c>
      <c r="J58" s="44">
        <f t="shared" si="0"/>
        <v>19</v>
      </c>
      <c r="K58" s="64"/>
      <c r="L58" s="33">
        <f t="shared" si="1"/>
        <v>0</v>
      </c>
      <c r="M58" s="30">
        <v>0.23</v>
      </c>
      <c r="N58" s="34">
        <f t="shared" si="2"/>
        <v>0</v>
      </c>
      <c r="O58" s="35">
        <f t="shared" si="3"/>
        <v>0</v>
      </c>
    </row>
    <row r="59" spans="1:15" ht="27" customHeight="1">
      <c r="A59" s="49">
        <f t="shared" si="4"/>
        <v>54</v>
      </c>
      <c r="B59" s="51" t="s">
        <v>36</v>
      </c>
      <c r="C59" s="51"/>
      <c r="D59" s="55"/>
      <c r="E59" s="41" t="s">
        <v>139</v>
      </c>
      <c r="F59" s="42" t="s">
        <v>23</v>
      </c>
      <c r="G59" s="43">
        <f>SUM('[1]OR Rzeszów'!$Y$59)</f>
        <v>17</v>
      </c>
      <c r="H59" s="43">
        <f>SUM('[1]PT Przeworsk'!$K$59)</f>
        <v>1</v>
      </c>
      <c r="I59" s="43">
        <f>SUM('[1]PT Jasło'!$L$59)</f>
        <v>1</v>
      </c>
      <c r="J59" s="44">
        <f t="shared" si="0"/>
        <v>19</v>
      </c>
      <c r="K59" s="64"/>
      <c r="L59" s="33">
        <f t="shared" si="1"/>
        <v>0</v>
      </c>
      <c r="M59" s="30">
        <v>0.23</v>
      </c>
      <c r="N59" s="34">
        <f t="shared" si="2"/>
        <v>0</v>
      </c>
      <c r="O59" s="35">
        <f t="shared" si="3"/>
        <v>0</v>
      </c>
    </row>
    <row r="60" spans="1:15" ht="37.5" customHeight="1">
      <c r="A60" s="49">
        <f t="shared" si="4"/>
        <v>55</v>
      </c>
      <c r="B60" s="51" t="s">
        <v>37</v>
      </c>
      <c r="C60" s="51"/>
      <c r="D60" s="55"/>
      <c r="E60" s="41" t="s">
        <v>140</v>
      </c>
      <c r="F60" s="42" t="s">
        <v>5</v>
      </c>
      <c r="G60" s="43">
        <f>SUM('[1]OR Rzeszów'!$Y$60)</f>
        <v>36</v>
      </c>
      <c r="H60" s="43">
        <f>SUM('[1]PT Przeworsk'!$K$60)</f>
        <v>41</v>
      </c>
      <c r="I60" s="43">
        <f>SUM('[1]PT Jasło'!$L$60)</f>
        <v>14</v>
      </c>
      <c r="J60" s="44">
        <f t="shared" si="0"/>
        <v>91</v>
      </c>
      <c r="K60" s="64"/>
      <c r="L60" s="33">
        <f t="shared" si="1"/>
        <v>0</v>
      </c>
      <c r="M60" s="30">
        <v>0.23</v>
      </c>
      <c r="N60" s="34">
        <f t="shared" si="2"/>
        <v>0</v>
      </c>
      <c r="O60" s="35">
        <f t="shared" si="3"/>
        <v>0</v>
      </c>
    </row>
    <row r="61" spans="1:15" ht="21">
      <c r="A61" s="49">
        <f t="shared" si="4"/>
        <v>56</v>
      </c>
      <c r="B61" s="51" t="s">
        <v>38</v>
      </c>
      <c r="C61" s="51"/>
      <c r="D61" s="55"/>
      <c r="E61" s="41" t="s">
        <v>141</v>
      </c>
      <c r="F61" s="42" t="s">
        <v>23</v>
      </c>
      <c r="G61" s="43">
        <f>SUM('[1]OR Rzeszów'!$Y$61)</f>
        <v>6</v>
      </c>
      <c r="H61" s="43">
        <f>SUM('[1]PT Przeworsk'!$K$61)</f>
        <v>10</v>
      </c>
      <c r="I61" s="43">
        <f>SUM('[1]PT Jasło'!$L$61)</f>
        <v>9</v>
      </c>
      <c r="J61" s="44">
        <f t="shared" si="0"/>
        <v>25</v>
      </c>
      <c r="K61" s="64"/>
      <c r="L61" s="33">
        <f t="shared" si="1"/>
        <v>0</v>
      </c>
      <c r="M61" s="30">
        <v>0.23</v>
      </c>
      <c r="N61" s="34">
        <f t="shared" si="2"/>
        <v>0</v>
      </c>
      <c r="O61" s="35">
        <f t="shared" si="3"/>
        <v>0</v>
      </c>
    </row>
    <row r="62" spans="1:15" ht="37.5" customHeight="1">
      <c r="A62" s="49">
        <f t="shared" si="4"/>
        <v>57</v>
      </c>
      <c r="B62" s="51" t="s">
        <v>142</v>
      </c>
      <c r="C62" s="51"/>
      <c r="D62" s="55"/>
      <c r="E62" s="41" t="s">
        <v>143</v>
      </c>
      <c r="F62" s="42" t="s">
        <v>5</v>
      </c>
      <c r="G62" s="43">
        <f>SUM('[1]OR Rzeszów'!$Y$62)</f>
        <v>0</v>
      </c>
      <c r="H62" s="43">
        <f>SUM('[1]PT Przeworsk'!$K$62)</f>
        <v>30</v>
      </c>
      <c r="I62" s="43">
        <f>SUM('[1]PT Jasło'!$L$62)</f>
        <v>23</v>
      </c>
      <c r="J62" s="44">
        <f t="shared" si="0"/>
        <v>53</v>
      </c>
      <c r="K62" s="64"/>
      <c r="L62" s="33">
        <f t="shared" si="1"/>
        <v>0</v>
      </c>
      <c r="M62" s="30">
        <v>0.23</v>
      </c>
      <c r="N62" s="34">
        <f t="shared" si="2"/>
        <v>0</v>
      </c>
      <c r="O62" s="35">
        <f t="shared" si="3"/>
        <v>0</v>
      </c>
    </row>
    <row r="63" spans="1:15" ht="30" customHeight="1">
      <c r="A63" s="49">
        <f t="shared" si="4"/>
        <v>58</v>
      </c>
      <c r="B63" s="51" t="s">
        <v>39</v>
      </c>
      <c r="C63" s="51"/>
      <c r="D63" s="55"/>
      <c r="E63" s="41" t="s">
        <v>144</v>
      </c>
      <c r="F63" s="42" t="s">
        <v>5</v>
      </c>
      <c r="G63" s="43">
        <f>SUM('[1]OR Rzeszów'!$Y$64)</f>
        <v>70</v>
      </c>
      <c r="H63" s="43">
        <f>SUM('[1]PT Przeworsk'!$K$64)</f>
        <v>50</v>
      </c>
      <c r="I63" s="43">
        <f>SUM('[1]PT Jasło'!$L$64)</f>
        <v>44</v>
      </c>
      <c r="J63" s="44">
        <f t="shared" si="0"/>
        <v>164</v>
      </c>
      <c r="K63" s="64"/>
      <c r="L63" s="33">
        <f t="shared" si="1"/>
        <v>0</v>
      </c>
      <c r="M63" s="30">
        <v>0.23</v>
      </c>
      <c r="N63" s="34">
        <f t="shared" si="2"/>
        <v>0</v>
      </c>
      <c r="O63" s="35">
        <f t="shared" si="3"/>
        <v>0</v>
      </c>
    </row>
    <row r="64" spans="1:15" ht="27" customHeight="1">
      <c r="A64" s="49">
        <f t="shared" si="4"/>
        <v>59</v>
      </c>
      <c r="B64" s="51" t="s">
        <v>40</v>
      </c>
      <c r="C64" s="51"/>
      <c r="D64" s="55"/>
      <c r="E64" s="41" t="s">
        <v>223</v>
      </c>
      <c r="F64" s="42" t="s">
        <v>5</v>
      </c>
      <c r="G64" s="43">
        <f>SUM('[1]OR Rzeszów'!$Y$65)</f>
        <v>340</v>
      </c>
      <c r="H64" s="43">
        <f>SUM('[1]PT Przeworsk'!$K$65)</f>
        <v>100</v>
      </c>
      <c r="I64" s="43">
        <f>SUM('[1]PT Jasło'!$L$65)</f>
        <v>410</v>
      </c>
      <c r="J64" s="44">
        <f t="shared" si="0"/>
        <v>850</v>
      </c>
      <c r="K64" s="64"/>
      <c r="L64" s="33">
        <f t="shared" si="1"/>
        <v>0</v>
      </c>
      <c r="M64" s="30">
        <v>0.23</v>
      </c>
      <c r="N64" s="34">
        <f t="shared" si="2"/>
        <v>0</v>
      </c>
      <c r="O64" s="35">
        <f t="shared" si="3"/>
        <v>0</v>
      </c>
    </row>
    <row r="65" spans="1:15" ht="21.75" customHeight="1">
      <c r="A65" s="49">
        <f t="shared" si="4"/>
        <v>60</v>
      </c>
      <c r="B65" s="51" t="s">
        <v>41</v>
      </c>
      <c r="C65" s="51"/>
      <c r="D65" s="55"/>
      <c r="E65" s="41" t="s">
        <v>145</v>
      </c>
      <c r="F65" s="42" t="s">
        <v>5</v>
      </c>
      <c r="G65" s="43">
        <f>SUM('[1]OR Rzeszów'!$Y$66)</f>
        <v>57</v>
      </c>
      <c r="H65" s="43">
        <f>SUM('[1]PT Przeworsk'!$K$66)</f>
        <v>20</v>
      </c>
      <c r="I65" s="43">
        <f>SUM('[1]PT Jasło'!$L$66)</f>
        <v>17</v>
      </c>
      <c r="J65" s="44">
        <f t="shared" si="0"/>
        <v>94</v>
      </c>
      <c r="K65" s="64"/>
      <c r="L65" s="33">
        <f t="shared" si="1"/>
        <v>0</v>
      </c>
      <c r="M65" s="30">
        <v>0.23</v>
      </c>
      <c r="N65" s="34">
        <f t="shared" si="2"/>
        <v>0</v>
      </c>
      <c r="O65" s="35">
        <f t="shared" si="3"/>
        <v>0</v>
      </c>
    </row>
    <row r="66" spans="1:15" ht="48.75" customHeight="1">
      <c r="A66" s="49">
        <f t="shared" si="4"/>
        <v>61</v>
      </c>
      <c r="B66" s="51" t="s">
        <v>147</v>
      </c>
      <c r="C66" s="51"/>
      <c r="D66" s="55"/>
      <c r="E66" s="41" t="s">
        <v>227</v>
      </c>
      <c r="F66" s="42" t="s">
        <v>5</v>
      </c>
      <c r="G66" s="43">
        <f>SUM('[1]OR Rzeszów'!$Y$67)</f>
        <v>70</v>
      </c>
      <c r="H66" s="43">
        <f>SUM('[1]PT Przeworsk'!$K$67)</f>
        <v>44</v>
      </c>
      <c r="I66" s="43">
        <f>SUM('[1]PT Jasło'!$L$67)</f>
        <v>50</v>
      </c>
      <c r="J66" s="44">
        <f t="shared" si="0"/>
        <v>164</v>
      </c>
      <c r="K66" s="64"/>
      <c r="L66" s="33">
        <f t="shared" si="1"/>
        <v>0</v>
      </c>
      <c r="M66" s="30">
        <v>0.23</v>
      </c>
      <c r="N66" s="34">
        <f t="shared" si="2"/>
        <v>0</v>
      </c>
      <c r="O66" s="35">
        <f t="shared" si="3"/>
        <v>0</v>
      </c>
    </row>
    <row r="67" spans="1:15" ht="52.5">
      <c r="A67" s="49">
        <f t="shared" ref="A67:A104" si="8">A66+1</f>
        <v>62</v>
      </c>
      <c r="B67" s="51" t="s">
        <v>146</v>
      </c>
      <c r="C67" s="51"/>
      <c r="D67" s="55"/>
      <c r="E67" s="41" t="s">
        <v>228</v>
      </c>
      <c r="F67" s="42" t="s">
        <v>5</v>
      </c>
      <c r="G67" s="43">
        <f>SUM('[1]OR Rzeszów'!$Y$68)</f>
        <v>101</v>
      </c>
      <c r="H67" s="43">
        <f>SUM('[1]PT Przeworsk'!$K$68)</f>
        <v>100</v>
      </c>
      <c r="I67" s="43">
        <f>SUM('[1]PT Jasło'!$L$68)</f>
        <v>105</v>
      </c>
      <c r="J67" s="44">
        <f t="shared" si="0"/>
        <v>306</v>
      </c>
      <c r="K67" s="64"/>
      <c r="L67" s="33">
        <f t="shared" si="1"/>
        <v>0</v>
      </c>
      <c r="M67" s="30">
        <v>0.23</v>
      </c>
      <c r="N67" s="34">
        <f t="shared" si="2"/>
        <v>0</v>
      </c>
      <c r="O67" s="35">
        <f t="shared" si="3"/>
        <v>0</v>
      </c>
    </row>
    <row r="68" spans="1:15" ht="48" customHeight="1">
      <c r="A68" s="49">
        <f t="shared" si="8"/>
        <v>63</v>
      </c>
      <c r="B68" s="51" t="s">
        <v>42</v>
      </c>
      <c r="C68" s="51"/>
      <c r="D68" s="55"/>
      <c r="E68" s="41" t="s">
        <v>148</v>
      </c>
      <c r="F68" s="42" t="s">
        <v>5</v>
      </c>
      <c r="G68" s="43">
        <f>SUM('[1]OR Rzeszów'!$Y$69)</f>
        <v>135</v>
      </c>
      <c r="H68" s="43">
        <f>SUM('[1]PT Przeworsk'!$K$69)</f>
        <v>0</v>
      </c>
      <c r="I68" s="43">
        <f>SUM('[1]PT Jasło'!$L$69)</f>
        <v>63</v>
      </c>
      <c r="J68" s="44">
        <f t="shared" si="0"/>
        <v>198</v>
      </c>
      <c r="K68" s="64"/>
      <c r="L68" s="33">
        <f t="shared" si="1"/>
        <v>0</v>
      </c>
      <c r="M68" s="30">
        <v>0.23</v>
      </c>
      <c r="N68" s="34">
        <f t="shared" si="2"/>
        <v>0</v>
      </c>
      <c r="O68" s="35">
        <f t="shared" si="3"/>
        <v>0</v>
      </c>
    </row>
    <row r="69" spans="1:15" ht="31.5">
      <c r="A69" s="49">
        <f t="shared" si="8"/>
        <v>64</v>
      </c>
      <c r="B69" s="51" t="s">
        <v>149</v>
      </c>
      <c r="C69" s="51"/>
      <c r="D69" s="55"/>
      <c r="E69" s="41" t="s">
        <v>150</v>
      </c>
      <c r="F69" s="42" t="s">
        <v>5</v>
      </c>
      <c r="G69" s="43">
        <f>SUM('[1]OR Rzeszów'!$Y$70)</f>
        <v>250</v>
      </c>
      <c r="H69" s="43">
        <f>SUM('[1]PT Przeworsk'!$K$70)</f>
        <v>0</v>
      </c>
      <c r="I69" s="43">
        <f>SUM('[1]PT Jasło'!$L$70)</f>
        <v>247</v>
      </c>
      <c r="J69" s="44">
        <f t="shared" ref="J69:J104" si="9">G69+H69+I69</f>
        <v>497</v>
      </c>
      <c r="K69" s="64"/>
      <c r="L69" s="33">
        <f t="shared" ref="L69:L104" si="10">IF(J69="","",J69*K69)</f>
        <v>0</v>
      </c>
      <c r="M69" s="30">
        <v>0.23</v>
      </c>
      <c r="N69" s="34">
        <f t="shared" ref="N69:N104" si="11">IF(OR(L69="",M69=""),"",M69*L69)</f>
        <v>0</v>
      </c>
      <c r="O69" s="35">
        <f t="shared" ref="O69:O104" si="12">IF(OR(L69="",N69=""),"",L69+N69)</f>
        <v>0</v>
      </c>
    </row>
    <row r="70" spans="1:15" ht="27" customHeight="1">
      <c r="A70" s="49">
        <f t="shared" si="8"/>
        <v>65</v>
      </c>
      <c r="B70" s="51" t="s">
        <v>43</v>
      </c>
      <c r="C70" s="51"/>
      <c r="D70" s="55"/>
      <c r="E70" s="41" t="s">
        <v>151</v>
      </c>
      <c r="F70" s="42" t="s">
        <v>5</v>
      </c>
      <c r="G70" s="43">
        <f>SUM('[1]OR Rzeszów'!$Y$71)</f>
        <v>230</v>
      </c>
      <c r="H70" s="43">
        <f>SUM('[1]PT Przeworsk'!$K$71)</f>
        <v>150</v>
      </c>
      <c r="I70" s="43">
        <f>SUM('[1]PT Jasło'!$L$71)</f>
        <v>83</v>
      </c>
      <c r="J70" s="44">
        <f t="shared" si="9"/>
        <v>463</v>
      </c>
      <c r="K70" s="64"/>
      <c r="L70" s="33">
        <f t="shared" si="10"/>
        <v>0</v>
      </c>
      <c r="M70" s="30">
        <v>0.23</v>
      </c>
      <c r="N70" s="34">
        <f t="shared" si="11"/>
        <v>0</v>
      </c>
      <c r="O70" s="35">
        <f t="shared" si="12"/>
        <v>0</v>
      </c>
    </row>
    <row r="71" spans="1:15" ht="27" customHeight="1">
      <c r="A71" s="49">
        <f t="shared" si="8"/>
        <v>66</v>
      </c>
      <c r="B71" s="51" t="s">
        <v>44</v>
      </c>
      <c r="C71" s="51"/>
      <c r="D71" s="55"/>
      <c r="E71" s="41" t="s">
        <v>152</v>
      </c>
      <c r="F71" s="42" t="s">
        <v>5</v>
      </c>
      <c r="G71" s="43">
        <f>SUM('[1]OR Rzeszów'!$Y$72)</f>
        <v>8</v>
      </c>
      <c r="H71" s="43">
        <f>SUM('[1]PT Przeworsk'!$K$72)</f>
        <v>8</v>
      </c>
      <c r="I71" s="43">
        <f>SUM('[1]PT Jasło'!$L$72)</f>
        <v>4</v>
      </c>
      <c r="J71" s="44">
        <f t="shared" si="9"/>
        <v>20</v>
      </c>
      <c r="K71" s="64"/>
      <c r="L71" s="33">
        <f t="shared" si="10"/>
        <v>0</v>
      </c>
      <c r="M71" s="30">
        <v>0.23</v>
      </c>
      <c r="N71" s="34">
        <f t="shared" si="11"/>
        <v>0</v>
      </c>
      <c r="O71" s="35">
        <f t="shared" si="12"/>
        <v>0</v>
      </c>
    </row>
    <row r="72" spans="1:15" ht="31.5" customHeight="1">
      <c r="A72" s="49">
        <f t="shared" si="8"/>
        <v>67</v>
      </c>
      <c r="B72" s="51" t="s">
        <v>153</v>
      </c>
      <c r="C72" s="51"/>
      <c r="D72" s="55"/>
      <c r="E72" s="41" t="s">
        <v>155</v>
      </c>
      <c r="F72" s="42" t="s">
        <v>23</v>
      </c>
      <c r="G72" s="43">
        <f>SUM('[1]OR Rzeszów'!$Y$73)</f>
        <v>90</v>
      </c>
      <c r="H72" s="43">
        <f>SUM('[1]PT Przeworsk'!$K$73)</f>
        <v>64</v>
      </c>
      <c r="I72" s="43">
        <f>SUM('[1]PT Jasło'!$L$73)</f>
        <v>85</v>
      </c>
      <c r="J72" s="44">
        <f t="shared" si="9"/>
        <v>239</v>
      </c>
      <c r="K72" s="64"/>
      <c r="L72" s="33">
        <f t="shared" si="10"/>
        <v>0</v>
      </c>
      <c r="M72" s="30">
        <v>0.23</v>
      </c>
      <c r="N72" s="34">
        <f t="shared" si="11"/>
        <v>0</v>
      </c>
      <c r="O72" s="35">
        <f t="shared" si="12"/>
        <v>0</v>
      </c>
    </row>
    <row r="73" spans="1:15" ht="31.5">
      <c r="A73" s="49">
        <f t="shared" si="8"/>
        <v>68</v>
      </c>
      <c r="B73" s="51" t="s">
        <v>154</v>
      </c>
      <c r="C73" s="51"/>
      <c r="D73" s="55"/>
      <c r="E73" s="41" t="s">
        <v>156</v>
      </c>
      <c r="F73" s="42" t="s">
        <v>23</v>
      </c>
      <c r="G73" s="43">
        <f>SUM('[1]OR Rzeszów'!$Y$74)</f>
        <v>247</v>
      </c>
      <c r="H73" s="43">
        <f>SUM('[1]PT Przeworsk'!$K$74)</f>
        <v>134</v>
      </c>
      <c r="I73" s="43">
        <f>SUM('[1]PT Jasło'!$L$74)</f>
        <v>295</v>
      </c>
      <c r="J73" s="44">
        <f t="shared" si="9"/>
        <v>676</v>
      </c>
      <c r="K73" s="64"/>
      <c r="L73" s="33">
        <f t="shared" si="10"/>
        <v>0</v>
      </c>
      <c r="M73" s="30">
        <v>0.23</v>
      </c>
      <c r="N73" s="34">
        <f t="shared" si="11"/>
        <v>0</v>
      </c>
      <c r="O73" s="35">
        <f t="shared" si="12"/>
        <v>0</v>
      </c>
    </row>
    <row r="74" spans="1:15" ht="30" customHeight="1">
      <c r="A74" s="49">
        <f t="shared" si="8"/>
        <v>69</v>
      </c>
      <c r="B74" s="51" t="s">
        <v>45</v>
      </c>
      <c r="C74" s="51"/>
      <c r="D74" s="55"/>
      <c r="E74" s="41" t="s">
        <v>157</v>
      </c>
      <c r="F74" s="42" t="s">
        <v>46</v>
      </c>
      <c r="G74" s="43">
        <f>SUM('[1]OR Rzeszów'!$Y$75)</f>
        <v>20</v>
      </c>
      <c r="H74" s="43">
        <f>SUM('[1]PT Przeworsk'!$K$75)</f>
        <v>23</v>
      </c>
      <c r="I74" s="43">
        <f>SUM('[1]PT Jasło'!$L$75)</f>
        <v>24</v>
      </c>
      <c r="J74" s="44">
        <f t="shared" si="9"/>
        <v>67</v>
      </c>
      <c r="K74" s="64"/>
      <c r="L74" s="33">
        <f t="shared" si="10"/>
        <v>0</v>
      </c>
      <c r="M74" s="30">
        <v>0.23</v>
      </c>
      <c r="N74" s="34">
        <f t="shared" si="11"/>
        <v>0</v>
      </c>
      <c r="O74" s="35">
        <f t="shared" si="12"/>
        <v>0</v>
      </c>
    </row>
    <row r="75" spans="1:15" ht="25.5" customHeight="1">
      <c r="A75" s="49">
        <f t="shared" si="8"/>
        <v>70</v>
      </c>
      <c r="B75" s="51" t="s">
        <v>47</v>
      </c>
      <c r="C75" s="51"/>
      <c r="D75" s="55"/>
      <c r="E75" s="41" t="s">
        <v>158</v>
      </c>
      <c r="F75" s="42" t="s">
        <v>46</v>
      </c>
      <c r="G75" s="43">
        <f>SUM('[1]OR Rzeszów'!$Y$76)</f>
        <v>34</v>
      </c>
      <c r="H75" s="43">
        <f>SUM('[1]PT Przeworsk'!$K$76)</f>
        <v>55</v>
      </c>
      <c r="I75" s="43">
        <f>SUM('[1]PT Jasło'!$L$76)</f>
        <v>9</v>
      </c>
      <c r="J75" s="44">
        <f t="shared" si="9"/>
        <v>98</v>
      </c>
      <c r="K75" s="64"/>
      <c r="L75" s="33">
        <f t="shared" si="10"/>
        <v>0</v>
      </c>
      <c r="M75" s="30">
        <v>0.23</v>
      </c>
      <c r="N75" s="34">
        <f t="shared" si="11"/>
        <v>0</v>
      </c>
      <c r="O75" s="35">
        <f t="shared" si="12"/>
        <v>0</v>
      </c>
    </row>
    <row r="76" spans="1:15" ht="27" customHeight="1">
      <c r="A76" s="49">
        <f t="shared" si="8"/>
        <v>71</v>
      </c>
      <c r="B76" s="51" t="s">
        <v>48</v>
      </c>
      <c r="C76" s="51"/>
      <c r="D76" s="55"/>
      <c r="E76" s="41" t="s">
        <v>159</v>
      </c>
      <c r="F76" s="42" t="s">
        <v>5</v>
      </c>
      <c r="G76" s="43">
        <f>SUM('[1]OR Rzeszów'!$Y$77)</f>
        <v>57</v>
      </c>
      <c r="H76" s="43">
        <f>SUM('[1]PT Przeworsk'!$K$77)</f>
        <v>108</v>
      </c>
      <c r="I76" s="43">
        <f>SUM('[1]PT Jasło'!$L$77)</f>
        <v>62</v>
      </c>
      <c r="J76" s="44">
        <f t="shared" si="9"/>
        <v>227</v>
      </c>
      <c r="K76" s="64"/>
      <c r="L76" s="33">
        <f t="shared" si="10"/>
        <v>0</v>
      </c>
      <c r="M76" s="30">
        <v>0.23</v>
      </c>
      <c r="N76" s="34">
        <f t="shared" si="11"/>
        <v>0</v>
      </c>
      <c r="O76" s="35">
        <f t="shared" si="12"/>
        <v>0</v>
      </c>
    </row>
    <row r="77" spans="1:15" ht="25.5" customHeight="1">
      <c r="A77" s="49">
        <f t="shared" si="8"/>
        <v>72</v>
      </c>
      <c r="B77" s="51" t="s">
        <v>160</v>
      </c>
      <c r="C77" s="51"/>
      <c r="D77" s="55"/>
      <c r="E77" s="41" t="s">
        <v>161</v>
      </c>
      <c r="F77" s="42" t="s">
        <v>5</v>
      </c>
      <c r="G77" s="43">
        <f>SUM('[1]OR Rzeszów'!$Y$78)</f>
        <v>61</v>
      </c>
      <c r="H77" s="43">
        <f>SUM('[1]PT Przeworsk'!$K$78)</f>
        <v>62</v>
      </c>
      <c r="I77" s="43">
        <f>SUM('[1]PT Jasło'!$L$78)</f>
        <v>26</v>
      </c>
      <c r="J77" s="44">
        <f t="shared" si="9"/>
        <v>149</v>
      </c>
      <c r="K77" s="64"/>
      <c r="L77" s="33">
        <f t="shared" si="10"/>
        <v>0</v>
      </c>
      <c r="M77" s="30">
        <v>0.23</v>
      </c>
      <c r="N77" s="34">
        <f t="shared" si="11"/>
        <v>0</v>
      </c>
      <c r="O77" s="35">
        <f t="shared" si="12"/>
        <v>0</v>
      </c>
    </row>
    <row r="78" spans="1:15" ht="21">
      <c r="A78" s="49">
        <f t="shared" si="8"/>
        <v>73</v>
      </c>
      <c r="B78" s="51" t="s">
        <v>72</v>
      </c>
      <c r="C78" s="51"/>
      <c r="D78" s="55"/>
      <c r="E78" s="41" t="s">
        <v>162</v>
      </c>
      <c r="F78" s="42" t="s">
        <v>5</v>
      </c>
      <c r="G78" s="43">
        <f>SUM('[1]OR Rzeszów'!$Y$79)</f>
        <v>192</v>
      </c>
      <c r="H78" s="43">
        <f>SUM('[1]PT Przeworsk'!$K$79)</f>
        <v>92</v>
      </c>
      <c r="I78" s="43">
        <f>SUM('[1]PT Jasło'!$L$79)</f>
        <v>102</v>
      </c>
      <c r="J78" s="44">
        <f t="shared" si="9"/>
        <v>386</v>
      </c>
      <c r="K78" s="64"/>
      <c r="L78" s="33">
        <f t="shared" si="10"/>
        <v>0</v>
      </c>
      <c r="M78" s="30">
        <v>0.23</v>
      </c>
      <c r="N78" s="34">
        <f t="shared" si="11"/>
        <v>0</v>
      </c>
      <c r="O78" s="35">
        <f t="shared" si="12"/>
        <v>0</v>
      </c>
    </row>
    <row r="79" spans="1:15" ht="35.25" customHeight="1">
      <c r="A79" s="49">
        <f t="shared" si="8"/>
        <v>74</v>
      </c>
      <c r="B79" s="51" t="s">
        <v>163</v>
      </c>
      <c r="C79" s="51"/>
      <c r="D79" s="55"/>
      <c r="E79" s="41" t="s">
        <v>164</v>
      </c>
      <c r="F79" s="42" t="s">
        <v>5</v>
      </c>
      <c r="G79" s="43">
        <f>SUM('[1]OR Rzeszów'!$Y$80)</f>
        <v>7</v>
      </c>
      <c r="H79" s="43">
        <f>SUM('[1]PT Przeworsk'!$K$80)</f>
        <v>0</v>
      </c>
      <c r="I79" s="43">
        <f>SUM('[1]PT Jasło'!$L$80)</f>
        <v>10</v>
      </c>
      <c r="J79" s="44">
        <f t="shared" si="9"/>
        <v>17</v>
      </c>
      <c r="K79" s="64"/>
      <c r="L79" s="33">
        <f t="shared" si="10"/>
        <v>0</v>
      </c>
      <c r="M79" s="30">
        <v>0.23</v>
      </c>
      <c r="N79" s="34">
        <f t="shared" si="11"/>
        <v>0</v>
      </c>
      <c r="O79" s="35">
        <f t="shared" si="12"/>
        <v>0</v>
      </c>
    </row>
    <row r="80" spans="1:15" ht="46.5" customHeight="1">
      <c r="A80" s="49">
        <f t="shared" si="8"/>
        <v>75</v>
      </c>
      <c r="B80" s="51" t="s">
        <v>49</v>
      </c>
      <c r="C80" s="51"/>
      <c r="D80" s="55"/>
      <c r="E80" s="41" t="s">
        <v>165</v>
      </c>
      <c r="F80" s="42" t="s">
        <v>5</v>
      </c>
      <c r="G80" s="43">
        <f>SUM('[1]OR Rzeszów'!$Y$81)</f>
        <v>18</v>
      </c>
      <c r="H80" s="43">
        <f>SUM('[1]PT Przeworsk'!$K$81)</f>
        <v>2</v>
      </c>
      <c r="I80" s="43">
        <f>SUM('[1]PT Jasło'!$L$81)</f>
        <v>8</v>
      </c>
      <c r="J80" s="44">
        <f t="shared" si="9"/>
        <v>28</v>
      </c>
      <c r="K80" s="64"/>
      <c r="L80" s="33">
        <f t="shared" si="10"/>
        <v>0</v>
      </c>
      <c r="M80" s="30">
        <v>0.23</v>
      </c>
      <c r="N80" s="34">
        <f t="shared" si="11"/>
        <v>0</v>
      </c>
      <c r="O80" s="35">
        <f t="shared" si="12"/>
        <v>0</v>
      </c>
    </row>
    <row r="81" spans="1:15" ht="47.25" customHeight="1">
      <c r="A81" s="49">
        <f t="shared" si="8"/>
        <v>76</v>
      </c>
      <c r="B81" s="51" t="s">
        <v>77</v>
      </c>
      <c r="C81" s="51"/>
      <c r="D81" s="55"/>
      <c r="E81" s="41" t="s">
        <v>166</v>
      </c>
      <c r="F81" s="42" t="s">
        <v>5</v>
      </c>
      <c r="G81" s="43">
        <f>SUM('[1]OR Rzeszów'!$Y$82)</f>
        <v>1780</v>
      </c>
      <c r="H81" s="43">
        <f>SUM('[1]PT Przeworsk'!$K$82)</f>
        <v>1150</v>
      </c>
      <c r="I81" s="43">
        <f>SUM('[1]PT Jasło'!$L$82)</f>
        <v>535</v>
      </c>
      <c r="J81" s="44">
        <f t="shared" si="9"/>
        <v>3465</v>
      </c>
      <c r="K81" s="64"/>
      <c r="L81" s="33">
        <f t="shared" si="10"/>
        <v>0</v>
      </c>
      <c r="M81" s="30">
        <v>0.23</v>
      </c>
      <c r="N81" s="34">
        <f t="shared" si="11"/>
        <v>0</v>
      </c>
      <c r="O81" s="35">
        <f t="shared" si="12"/>
        <v>0</v>
      </c>
    </row>
    <row r="82" spans="1:15" ht="45.75" customHeight="1">
      <c r="A82" s="49">
        <f t="shared" si="8"/>
        <v>77</v>
      </c>
      <c r="B82" s="51" t="s">
        <v>76</v>
      </c>
      <c r="C82" s="51"/>
      <c r="D82" s="55"/>
      <c r="E82" s="41" t="s">
        <v>166</v>
      </c>
      <c r="F82" s="42" t="s">
        <v>5</v>
      </c>
      <c r="G82" s="43">
        <f>SUM('[1]OR Rzeszów'!$Y$83)</f>
        <v>2850</v>
      </c>
      <c r="H82" s="43">
        <f>SUM('[1]PT Przeworsk'!$K$83)</f>
        <v>0</v>
      </c>
      <c r="I82" s="43">
        <f>SUM('[1]PT Jasło'!$L$83)</f>
        <v>345</v>
      </c>
      <c r="J82" s="44">
        <f t="shared" si="9"/>
        <v>3195</v>
      </c>
      <c r="K82" s="64"/>
      <c r="L82" s="33">
        <f t="shared" si="10"/>
        <v>0</v>
      </c>
      <c r="M82" s="30">
        <v>0.23</v>
      </c>
      <c r="N82" s="34">
        <f t="shared" si="11"/>
        <v>0</v>
      </c>
      <c r="O82" s="35">
        <f t="shared" si="12"/>
        <v>0</v>
      </c>
    </row>
    <row r="83" spans="1:15" ht="29.25" customHeight="1">
      <c r="A83" s="49">
        <f t="shared" si="8"/>
        <v>78</v>
      </c>
      <c r="B83" s="51" t="s">
        <v>167</v>
      </c>
      <c r="C83" s="51"/>
      <c r="D83" s="55"/>
      <c r="E83" s="41" t="s">
        <v>166</v>
      </c>
      <c r="F83" s="42" t="s">
        <v>5</v>
      </c>
      <c r="G83" s="43">
        <f>SUM('[1]OR Rzeszów'!$Y$84)</f>
        <v>1000</v>
      </c>
      <c r="H83" s="43">
        <f>SUM('[1]PT Przeworsk'!$K$84)</f>
        <v>900</v>
      </c>
      <c r="I83" s="43">
        <f>SUM('[1]PT Jasło'!$L$84)</f>
        <v>430</v>
      </c>
      <c r="J83" s="44">
        <f t="shared" si="9"/>
        <v>2330</v>
      </c>
      <c r="K83" s="64"/>
      <c r="L83" s="33">
        <f t="shared" si="10"/>
        <v>0</v>
      </c>
      <c r="M83" s="30">
        <v>0.23</v>
      </c>
      <c r="N83" s="34">
        <f t="shared" si="11"/>
        <v>0</v>
      </c>
      <c r="O83" s="35">
        <f t="shared" si="12"/>
        <v>0</v>
      </c>
    </row>
    <row r="84" spans="1:15" ht="28.5" customHeight="1">
      <c r="A84" s="49">
        <f t="shared" si="8"/>
        <v>79</v>
      </c>
      <c r="B84" s="51" t="s">
        <v>168</v>
      </c>
      <c r="C84" s="51"/>
      <c r="D84" s="55"/>
      <c r="E84" s="41" t="s">
        <v>166</v>
      </c>
      <c r="F84" s="42" t="s">
        <v>5</v>
      </c>
      <c r="G84" s="43">
        <f>SUM('[1]OR Rzeszów'!$Y$85)</f>
        <v>558</v>
      </c>
      <c r="H84" s="43">
        <f>SUM('[1]PT Przeworsk'!$K$85)</f>
        <v>0</v>
      </c>
      <c r="I84" s="43">
        <f>SUM('[1]PT Jasło'!$L$85)</f>
        <v>350</v>
      </c>
      <c r="J84" s="44">
        <f t="shared" si="9"/>
        <v>908</v>
      </c>
      <c r="K84" s="64"/>
      <c r="L84" s="33">
        <f t="shared" si="10"/>
        <v>0</v>
      </c>
      <c r="M84" s="30">
        <v>0.23</v>
      </c>
      <c r="N84" s="34">
        <f t="shared" si="11"/>
        <v>0</v>
      </c>
      <c r="O84" s="35">
        <f t="shared" si="12"/>
        <v>0</v>
      </c>
    </row>
    <row r="85" spans="1:15" ht="27" customHeight="1">
      <c r="A85" s="49">
        <f t="shared" si="8"/>
        <v>80</v>
      </c>
      <c r="B85" s="51" t="s">
        <v>50</v>
      </c>
      <c r="C85" s="51"/>
      <c r="D85" s="55"/>
      <c r="E85" s="41" t="s">
        <v>169</v>
      </c>
      <c r="F85" s="42" t="s">
        <v>5</v>
      </c>
      <c r="G85" s="43">
        <f>SUM('[1]OR Rzeszów'!$Y$86)</f>
        <v>68</v>
      </c>
      <c r="H85" s="43">
        <f>SUM('[1]PT Przeworsk'!$K$86)</f>
        <v>52</v>
      </c>
      <c r="I85" s="43">
        <f>SUM('[1]PT Jasło'!$L$86)</f>
        <v>36</v>
      </c>
      <c r="J85" s="44">
        <f t="shared" si="9"/>
        <v>156</v>
      </c>
      <c r="K85" s="64"/>
      <c r="L85" s="33">
        <f t="shared" si="10"/>
        <v>0</v>
      </c>
      <c r="M85" s="30">
        <v>0.23</v>
      </c>
      <c r="N85" s="34">
        <f t="shared" si="11"/>
        <v>0</v>
      </c>
      <c r="O85" s="35">
        <f t="shared" si="12"/>
        <v>0</v>
      </c>
    </row>
    <row r="86" spans="1:15" ht="39.75" customHeight="1">
      <c r="A86" s="49">
        <f t="shared" si="8"/>
        <v>81</v>
      </c>
      <c r="B86" s="51" t="s">
        <v>215</v>
      </c>
      <c r="C86" s="51"/>
      <c r="D86" s="55"/>
      <c r="E86" s="41" t="s">
        <v>170</v>
      </c>
      <c r="F86" s="42" t="s">
        <v>5</v>
      </c>
      <c r="G86" s="43">
        <f>SUM('[1]OR Rzeszów'!$Y$87)</f>
        <v>205</v>
      </c>
      <c r="H86" s="43">
        <f>SUM('[1]PT Przeworsk'!$K$87)</f>
        <v>174</v>
      </c>
      <c r="I86" s="43">
        <f>SUM('[1]PT Jasło'!$L$87)</f>
        <v>113</v>
      </c>
      <c r="J86" s="44">
        <f t="shared" si="9"/>
        <v>492</v>
      </c>
      <c r="K86" s="64"/>
      <c r="L86" s="33">
        <f t="shared" si="10"/>
        <v>0</v>
      </c>
      <c r="M86" s="30">
        <v>0.23</v>
      </c>
      <c r="N86" s="34">
        <f t="shared" si="11"/>
        <v>0</v>
      </c>
      <c r="O86" s="35">
        <f t="shared" si="12"/>
        <v>0</v>
      </c>
    </row>
    <row r="87" spans="1:15" ht="29.25" customHeight="1">
      <c r="A87" s="49">
        <f t="shared" si="8"/>
        <v>82</v>
      </c>
      <c r="B87" s="51" t="s">
        <v>51</v>
      </c>
      <c r="C87" s="51"/>
      <c r="D87" s="55"/>
      <c r="E87" s="41" t="s">
        <v>171</v>
      </c>
      <c r="F87" s="42" t="s">
        <v>5</v>
      </c>
      <c r="G87" s="43">
        <f>SUM('[1]OR Rzeszów'!$Y$88)</f>
        <v>23</v>
      </c>
      <c r="H87" s="43">
        <f>SUM('[1]PT Przeworsk'!$K$88)</f>
        <v>20</v>
      </c>
      <c r="I87" s="43">
        <f>SUM('[1]PT Jasło'!$L$88)</f>
        <v>5</v>
      </c>
      <c r="J87" s="44">
        <f t="shared" si="9"/>
        <v>48</v>
      </c>
      <c r="K87" s="64"/>
      <c r="L87" s="33">
        <f t="shared" si="10"/>
        <v>0</v>
      </c>
      <c r="M87" s="30">
        <v>0.23</v>
      </c>
      <c r="N87" s="34">
        <f t="shared" si="11"/>
        <v>0</v>
      </c>
      <c r="O87" s="35">
        <f t="shared" si="12"/>
        <v>0</v>
      </c>
    </row>
    <row r="88" spans="1:15" ht="21.75" customHeight="1">
      <c r="A88" s="49">
        <f t="shared" si="8"/>
        <v>83</v>
      </c>
      <c r="B88" s="51" t="s">
        <v>52</v>
      </c>
      <c r="C88" s="51"/>
      <c r="D88" s="55"/>
      <c r="E88" s="41" t="s">
        <v>166</v>
      </c>
      <c r="F88" s="42" t="s">
        <v>5</v>
      </c>
      <c r="G88" s="43">
        <f>SUM('[1]OR Rzeszów'!$Y$89)</f>
        <v>800</v>
      </c>
      <c r="H88" s="43">
        <f>SUM('[1]PT Przeworsk'!$K$89)</f>
        <v>4600</v>
      </c>
      <c r="I88" s="43">
        <f>SUM('[1]PT Jasło'!$L$89)</f>
        <v>850</v>
      </c>
      <c r="J88" s="44">
        <f t="shared" si="9"/>
        <v>6250</v>
      </c>
      <c r="K88" s="64"/>
      <c r="L88" s="33">
        <f t="shared" si="10"/>
        <v>0</v>
      </c>
      <c r="M88" s="30">
        <v>0.23</v>
      </c>
      <c r="N88" s="34">
        <f t="shared" si="11"/>
        <v>0</v>
      </c>
      <c r="O88" s="35">
        <f t="shared" si="12"/>
        <v>0</v>
      </c>
    </row>
    <row r="89" spans="1:15" ht="31.5">
      <c r="A89" s="49">
        <f t="shared" si="8"/>
        <v>84</v>
      </c>
      <c r="B89" s="54" t="s">
        <v>73</v>
      </c>
      <c r="C89" s="54"/>
      <c r="D89" s="58"/>
      <c r="E89" s="41" t="s">
        <v>193</v>
      </c>
      <c r="F89" s="48" t="s">
        <v>5</v>
      </c>
      <c r="G89" s="43">
        <f>SUM('[1]OR Rzeszów'!$Y$90)</f>
        <v>287</v>
      </c>
      <c r="H89" s="43">
        <f>SUM('[1]PT Przeworsk'!$K$90)</f>
        <v>80</v>
      </c>
      <c r="I89" s="43">
        <f>SUM('[1]PT Jasło'!$L$90)</f>
        <v>185</v>
      </c>
      <c r="J89" s="44">
        <f t="shared" si="9"/>
        <v>552</v>
      </c>
      <c r="K89" s="67"/>
      <c r="L89" s="33">
        <f t="shared" si="10"/>
        <v>0</v>
      </c>
      <c r="M89" s="30">
        <v>0.23</v>
      </c>
      <c r="N89" s="34">
        <f t="shared" si="11"/>
        <v>0</v>
      </c>
      <c r="O89" s="35">
        <f t="shared" si="12"/>
        <v>0</v>
      </c>
    </row>
    <row r="90" spans="1:15" ht="35.25" customHeight="1">
      <c r="A90" s="49">
        <f t="shared" si="8"/>
        <v>85</v>
      </c>
      <c r="B90" s="54" t="s">
        <v>74</v>
      </c>
      <c r="C90" s="51"/>
      <c r="D90" s="55"/>
      <c r="E90" s="41" t="s">
        <v>194</v>
      </c>
      <c r="F90" s="42" t="s">
        <v>5</v>
      </c>
      <c r="G90" s="43">
        <f>SUM('[1]OR Rzeszów'!$Y$91)</f>
        <v>363</v>
      </c>
      <c r="H90" s="43">
        <f>SUM('[1]PT Przeworsk'!$K$91)</f>
        <v>100</v>
      </c>
      <c r="I90" s="43">
        <f>SUM('[1]PT Jasło'!$L$91)</f>
        <v>138</v>
      </c>
      <c r="J90" s="44">
        <f t="shared" si="9"/>
        <v>601</v>
      </c>
      <c r="K90" s="64"/>
      <c r="L90" s="33">
        <f t="shared" si="10"/>
        <v>0</v>
      </c>
      <c r="M90" s="30">
        <v>0.23</v>
      </c>
      <c r="N90" s="34">
        <f t="shared" si="11"/>
        <v>0</v>
      </c>
      <c r="O90" s="35">
        <f t="shared" si="12"/>
        <v>0</v>
      </c>
    </row>
    <row r="91" spans="1:15" ht="41.25" customHeight="1">
      <c r="A91" s="49">
        <f t="shared" si="8"/>
        <v>86</v>
      </c>
      <c r="B91" s="51" t="s">
        <v>75</v>
      </c>
      <c r="C91" s="51"/>
      <c r="D91" s="55"/>
      <c r="E91" s="41" t="s">
        <v>195</v>
      </c>
      <c r="F91" s="42" t="s">
        <v>5</v>
      </c>
      <c r="G91" s="43">
        <f>SUM('[1]OR Rzeszów'!$Y$92)</f>
        <v>336</v>
      </c>
      <c r="H91" s="43">
        <f>SUM('[1]PT Przeworsk'!$K$92)</f>
        <v>260</v>
      </c>
      <c r="I91" s="43">
        <f>SUM('[1]PT Jasło'!$L$92)</f>
        <v>157</v>
      </c>
      <c r="J91" s="44">
        <f t="shared" si="9"/>
        <v>753</v>
      </c>
      <c r="K91" s="64"/>
      <c r="L91" s="33">
        <f t="shared" si="10"/>
        <v>0</v>
      </c>
      <c r="M91" s="30">
        <v>0.23</v>
      </c>
      <c r="N91" s="34">
        <f t="shared" si="11"/>
        <v>0</v>
      </c>
      <c r="O91" s="35">
        <f t="shared" si="12"/>
        <v>0</v>
      </c>
    </row>
    <row r="92" spans="1:15" ht="54.75" customHeight="1">
      <c r="A92" s="49">
        <f t="shared" si="8"/>
        <v>87</v>
      </c>
      <c r="B92" s="68" t="s">
        <v>172</v>
      </c>
      <c r="C92" s="51"/>
      <c r="D92" s="55"/>
      <c r="E92" s="41" t="s">
        <v>222</v>
      </c>
      <c r="F92" s="42" t="s">
        <v>23</v>
      </c>
      <c r="G92" s="43">
        <f>SUM('[1]OR Rzeszów'!$Y$93)</f>
        <v>60</v>
      </c>
      <c r="H92" s="43">
        <f>SUM('[1]PT Przeworsk'!$K$93)</f>
        <v>0</v>
      </c>
      <c r="I92" s="43">
        <f>SUM('[1]PT Jasło'!$L$93)</f>
        <v>0</v>
      </c>
      <c r="J92" s="44">
        <f t="shared" si="9"/>
        <v>60</v>
      </c>
      <c r="K92" s="64"/>
      <c r="L92" s="33">
        <f t="shared" si="10"/>
        <v>0</v>
      </c>
      <c r="M92" s="30">
        <v>0.23</v>
      </c>
      <c r="N92" s="34">
        <f t="shared" si="11"/>
        <v>0</v>
      </c>
      <c r="O92" s="35">
        <f t="shared" si="12"/>
        <v>0</v>
      </c>
    </row>
    <row r="93" spans="1:15" ht="44.25" customHeight="1">
      <c r="A93" s="49">
        <f t="shared" si="8"/>
        <v>88</v>
      </c>
      <c r="B93" s="51" t="s">
        <v>65</v>
      </c>
      <c r="C93" s="51"/>
      <c r="D93" s="55"/>
      <c r="E93" s="41" t="s">
        <v>174</v>
      </c>
      <c r="F93" s="42" t="s">
        <v>5</v>
      </c>
      <c r="G93" s="43">
        <f>SUM('[1]OR Rzeszów'!$Y$94)</f>
        <v>218</v>
      </c>
      <c r="H93" s="43">
        <f>SUM('[1]PT Przeworsk'!$K$94)</f>
        <v>72</v>
      </c>
      <c r="I93" s="43">
        <f>SUM('[1]PT Jasło'!$L$94)</f>
        <v>111</v>
      </c>
      <c r="J93" s="44">
        <f t="shared" si="9"/>
        <v>401</v>
      </c>
      <c r="K93" s="64"/>
      <c r="L93" s="33">
        <f t="shared" si="10"/>
        <v>0</v>
      </c>
      <c r="M93" s="30">
        <v>0.23</v>
      </c>
      <c r="N93" s="34">
        <f t="shared" si="11"/>
        <v>0</v>
      </c>
      <c r="O93" s="35">
        <f t="shared" si="12"/>
        <v>0</v>
      </c>
    </row>
    <row r="94" spans="1:15" ht="24" customHeight="1">
      <c r="A94" s="49">
        <f t="shared" si="8"/>
        <v>89</v>
      </c>
      <c r="B94" s="51" t="s">
        <v>173</v>
      </c>
      <c r="C94" s="51"/>
      <c r="D94" s="55"/>
      <c r="E94" s="41" t="s">
        <v>175</v>
      </c>
      <c r="F94" s="42" t="s">
        <v>5</v>
      </c>
      <c r="G94" s="43">
        <f>SUM('[1]OR Rzeszów'!$Y$95)</f>
        <v>12</v>
      </c>
      <c r="H94" s="43">
        <f>SUM('[1]PT Przeworsk'!$K$95)</f>
        <v>0</v>
      </c>
      <c r="I94" s="43">
        <f>SUM('[1]PT Jasło'!$L$95)</f>
        <v>0</v>
      </c>
      <c r="J94" s="44">
        <f t="shared" si="9"/>
        <v>12</v>
      </c>
      <c r="K94" s="64"/>
      <c r="L94" s="33">
        <f t="shared" si="10"/>
        <v>0</v>
      </c>
      <c r="M94" s="30">
        <v>0.23</v>
      </c>
      <c r="N94" s="34">
        <f t="shared" si="11"/>
        <v>0</v>
      </c>
      <c r="O94" s="35">
        <f t="shared" si="12"/>
        <v>0</v>
      </c>
    </row>
    <row r="95" spans="1:15" ht="21.75" customHeight="1">
      <c r="A95" s="49">
        <f t="shared" si="8"/>
        <v>90</v>
      </c>
      <c r="B95" s="51" t="s">
        <v>53</v>
      </c>
      <c r="C95" s="51"/>
      <c r="D95" s="55"/>
      <c r="E95" s="41" t="s">
        <v>176</v>
      </c>
      <c r="F95" s="42" t="s">
        <v>5</v>
      </c>
      <c r="G95" s="43">
        <f>SUM('[1]OR Rzeszów'!$Y$96)</f>
        <v>83</v>
      </c>
      <c r="H95" s="43">
        <f>SUM('[1]PT Przeworsk'!$K$96)</f>
        <v>32</v>
      </c>
      <c r="I95" s="43">
        <f>SUM('[1]PT Jasło'!$L$96)</f>
        <v>49</v>
      </c>
      <c r="J95" s="44">
        <f t="shared" si="9"/>
        <v>164</v>
      </c>
      <c r="K95" s="64"/>
      <c r="L95" s="33">
        <f t="shared" si="10"/>
        <v>0</v>
      </c>
      <c r="M95" s="30">
        <v>0.23</v>
      </c>
      <c r="N95" s="34">
        <f t="shared" si="11"/>
        <v>0</v>
      </c>
      <c r="O95" s="35">
        <f t="shared" si="12"/>
        <v>0</v>
      </c>
    </row>
    <row r="96" spans="1:15" ht="27.75" customHeight="1">
      <c r="A96" s="49">
        <f t="shared" si="8"/>
        <v>91</v>
      </c>
      <c r="B96" s="51" t="s">
        <v>54</v>
      </c>
      <c r="C96" s="51"/>
      <c r="D96" s="55"/>
      <c r="E96" s="41" t="s">
        <v>177</v>
      </c>
      <c r="F96" s="42" t="s">
        <v>5</v>
      </c>
      <c r="G96" s="43">
        <f>SUM('[1]OR Rzeszów'!$Y$97)</f>
        <v>58</v>
      </c>
      <c r="H96" s="43">
        <f>SUM('[1]PT Przeworsk'!$K$97)</f>
        <v>42</v>
      </c>
      <c r="I96" s="43">
        <f>SUM('[1]PT Jasło'!$L$97)</f>
        <v>43</v>
      </c>
      <c r="J96" s="44">
        <f t="shared" si="9"/>
        <v>143</v>
      </c>
      <c r="K96" s="64"/>
      <c r="L96" s="33">
        <f t="shared" si="10"/>
        <v>0</v>
      </c>
      <c r="M96" s="30">
        <v>0.23</v>
      </c>
      <c r="N96" s="34">
        <f t="shared" si="11"/>
        <v>0</v>
      </c>
      <c r="O96" s="35">
        <f t="shared" si="12"/>
        <v>0</v>
      </c>
    </row>
    <row r="97" spans="1:15" ht="28.5" customHeight="1">
      <c r="A97" s="49">
        <f t="shared" si="8"/>
        <v>92</v>
      </c>
      <c r="B97" s="51" t="s">
        <v>178</v>
      </c>
      <c r="C97" s="51"/>
      <c r="D97" s="55"/>
      <c r="E97" s="41" t="s">
        <v>179</v>
      </c>
      <c r="F97" s="42" t="s">
        <v>5</v>
      </c>
      <c r="G97" s="69">
        <f>SUM('[1]OR Rzeszów'!$Y$98)</f>
        <v>52</v>
      </c>
      <c r="H97" s="43">
        <f>SUM('[1]PT Przeworsk'!$K$98)</f>
        <v>52</v>
      </c>
      <c r="I97" s="43">
        <f>SUM('[1]PT Jasło'!$L$98)</f>
        <v>45</v>
      </c>
      <c r="J97" s="70">
        <f t="shared" si="9"/>
        <v>149</v>
      </c>
      <c r="K97" s="64"/>
      <c r="L97" s="33">
        <f t="shared" si="10"/>
        <v>0</v>
      </c>
      <c r="M97" s="30">
        <v>0.23</v>
      </c>
      <c r="N97" s="34">
        <f t="shared" si="11"/>
        <v>0</v>
      </c>
      <c r="O97" s="35">
        <f t="shared" si="12"/>
        <v>0</v>
      </c>
    </row>
    <row r="98" spans="1:15" ht="50.25" customHeight="1">
      <c r="A98" s="49">
        <f t="shared" si="8"/>
        <v>93</v>
      </c>
      <c r="B98" s="51" t="s">
        <v>181</v>
      </c>
      <c r="C98" s="51"/>
      <c r="D98" s="55"/>
      <c r="E98" s="41" t="s">
        <v>180</v>
      </c>
      <c r="F98" s="71" t="s">
        <v>5</v>
      </c>
      <c r="G98" s="69">
        <f>SUM('[1]OR Rzeszów'!$Y$99)</f>
        <v>30</v>
      </c>
      <c r="H98" s="43">
        <f>SUM('[1]PT Przeworsk'!$K$99)</f>
        <v>0</v>
      </c>
      <c r="I98" s="43">
        <f>SUM('[1]PT Jasło'!$L$99)</f>
        <v>6</v>
      </c>
      <c r="J98" s="70">
        <f t="shared" si="9"/>
        <v>36</v>
      </c>
      <c r="K98" s="72"/>
      <c r="L98" s="33">
        <f t="shared" si="10"/>
        <v>0</v>
      </c>
      <c r="M98" s="30">
        <v>0.23</v>
      </c>
      <c r="N98" s="34">
        <f t="shared" si="11"/>
        <v>0</v>
      </c>
      <c r="O98" s="35">
        <f t="shared" si="12"/>
        <v>0</v>
      </c>
    </row>
    <row r="99" spans="1:15" ht="42">
      <c r="A99" s="49">
        <f t="shared" si="8"/>
        <v>94</v>
      </c>
      <c r="B99" s="51" t="s">
        <v>182</v>
      </c>
      <c r="C99" s="51"/>
      <c r="D99" s="55"/>
      <c r="E99" s="41" t="s">
        <v>183</v>
      </c>
      <c r="F99" s="71" t="s">
        <v>5</v>
      </c>
      <c r="G99" s="69">
        <f>SUM('[1]OR Rzeszów'!$Y$100)</f>
        <v>2</v>
      </c>
      <c r="H99" s="43">
        <f>SUM('[1]PT Przeworsk'!$K$100)</f>
        <v>0</v>
      </c>
      <c r="I99" s="43">
        <f>SUM('[1]PT Jasło'!$L$100)</f>
        <v>1</v>
      </c>
      <c r="J99" s="70">
        <f t="shared" si="9"/>
        <v>3</v>
      </c>
      <c r="K99" s="72"/>
      <c r="L99" s="33">
        <f t="shared" si="10"/>
        <v>0</v>
      </c>
      <c r="M99" s="30">
        <v>0.23</v>
      </c>
      <c r="N99" s="34">
        <f t="shared" si="11"/>
        <v>0</v>
      </c>
      <c r="O99" s="35">
        <f t="shared" si="12"/>
        <v>0</v>
      </c>
    </row>
    <row r="100" spans="1:15" ht="51.75" customHeight="1">
      <c r="A100" s="49">
        <f t="shared" si="8"/>
        <v>95</v>
      </c>
      <c r="B100" s="51" t="s">
        <v>184</v>
      </c>
      <c r="C100" s="51"/>
      <c r="D100" s="55"/>
      <c r="E100" s="41" t="s">
        <v>185</v>
      </c>
      <c r="F100" s="71" t="s">
        <v>5</v>
      </c>
      <c r="G100" s="69">
        <f>SUM('[1]OR Rzeszów'!$Y$101)</f>
        <v>1</v>
      </c>
      <c r="H100" s="43">
        <f>SUM('[1]PT Przeworsk'!$K$101)</f>
        <v>0</v>
      </c>
      <c r="I100" s="43">
        <f>SUM('[1]PT Jasło'!$L$101)</f>
        <v>0</v>
      </c>
      <c r="J100" s="70">
        <f t="shared" si="9"/>
        <v>1</v>
      </c>
      <c r="K100" s="72"/>
      <c r="L100" s="33">
        <f t="shared" si="10"/>
        <v>0</v>
      </c>
      <c r="M100" s="30">
        <v>0.23</v>
      </c>
      <c r="N100" s="34">
        <f t="shared" si="11"/>
        <v>0</v>
      </c>
      <c r="O100" s="35">
        <f t="shared" si="12"/>
        <v>0</v>
      </c>
    </row>
    <row r="101" spans="1:15" ht="34.5" customHeight="1">
      <c r="A101" s="49">
        <f t="shared" si="8"/>
        <v>96</v>
      </c>
      <c r="B101" s="51" t="s">
        <v>186</v>
      </c>
      <c r="C101" s="51"/>
      <c r="D101" s="55"/>
      <c r="E101" s="41" t="s">
        <v>188</v>
      </c>
      <c r="F101" s="71" t="s">
        <v>23</v>
      </c>
      <c r="G101" s="69">
        <f>SUM('[1]OR Rzeszów'!$Y$102)</f>
        <v>91</v>
      </c>
      <c r="H101" s="43">
        <f>SUM('[1]PT Przeworsk'!$K$102)</f>
        <v>2</v>
      </c>
      <c r="I101" s="43">
        <f>SUM('[1]PT Jasło'!$L$102)</f>
        <v>1</v>
      </c>
      <c r="J101" s="70">
        <f t="shared" si="9"/>
        <v>94</v>
      </c>
      <c r="K101" s="72"/>
      <c r="L101" s="33">
        <f t="shared" si="10"/>
        <v>0</v>
      </c>
      <c r="M101" s="30">
        <v>0.23</v>
      </c>
      <c r="N101" s="34">
        <f t="shared" si="11"/>
        <v>0</v>
      </c>
      <c r="O101" s="35">
        <f t="shared" si="12"/>
        <v>0</v>
      </c>
    </row>
    <row r="102" spans="1:15" ht="27" customHeight="1">
      <c r="A102" s="49">
        <f t="shared" si="8"/>
        <v>97</v>
      </c>
      <c r="B102" s="51" t="s">
        <v>216</v>
      </c>
      <c r="C102" s="51"/>
      <c r="D102" s="55"/>
      <c r="E102" s="41" t="s">
        <v>189</v>
      </c>
      <c r="F102" s="71" t="s">
        <v>23</v>
      </c>
      <c r="G102" s="69">
        <f>SUM('[1]OR Rzeszów'!$Y$103)</f>
        <v>0</v>
      </c>
      <c r="H102" s="43">
        <f>SUM('[1]PT Przeworsk'!$K$103)</f>
        <v>260</v>
      </c>
      <c r="I102" s="43">
        <f>SUM('[1]PT Jasło'!$L$103)</f>
        <v>317</v>
      </c>
      <c r="J102" s="70">
        <f t="shared" si="9"/>
        <v>577</v>
      </c>
      <c r="K102" s="72"/>
      <c r="L102" s="33">
        <f t="shared" si="10"/>
        <v>0</v>
      </c>
      <c r="M102" s="30">
        <v>0.23</v>
      </c>
      <c r="N102" s="34">
        <f t="shared" si="11"/>
        <v>0</v>
      </c>
      <c r="O102" s="35">
        <f t="shared" si="12"/>
        <v>0</v>
      </c>
    </row>
    <row r="103" spans="1:15" ht="37.5" customHeight="1">
      <c r="A103" s="49">
        <f t="shared" si="8"/>
        <v>98</v>
      </c>
      <c r="B103" s="51" t="s">
        <v>217</v>
      </c>
      <c r="C103" s="51"/>
      <c r="D103" s="55"/>
      <c r="E103" s="41" t="s">
        <v>190</v>
      </c>
      <c r="F103" s="71" t="s">
        <v>23</v>
      </c>
      <c r="G103" s="69">
        <f>SUM('[1]OR Rzeszów'!$Y$104)</f>
        <v>44</v>
      </c>
      <c r="H103" s="43">
        <f>SUM('[1]PT Przeworsk'!$K$104)</f>
        <v>17</v>
      </c>
      <c r="I103" s="43">
        <f>SUM('[1]PT Jasło'!$L$104)</f>
        <v>23</v>
      </c>
      <c r="J103" s="70">
        <f t="shared" si="9"/>
        <v>84</v>
      </c>
      <c r="K103" s="72"/>
      <c r="L103" s="33">
        <f t="shared" si="10"/>
        <v>0</v>
      </c>
      <c r="M103" s="30">
        <v>0.23</v>
      </c>
      <c r="N103" s="34">
        <f t="shared" si="11"/>
        <v>0</v>
      </c>
      <c r="O103" s="35">
        <f t="shared" si="12"/>
        <v>0</v>
      </c>
    </row>
    <row r="104" spans="1:15" ht="30.75" customHeight="1">
      <c r="A104" s="49">
        <f t="shared" si="8"/>
        <v>99</v>
      </c>
      <c r="B104" s="51" t="s">
        <v>187</v>
      </c>
      <c r="C104" s="51"/>
      <c r="D104" s="55"/>
      <c r="E104" s="41" t="s">
        <v>192</v>
      </c>
      <c r="F104" s="71" t="s">
        <v>23</v>
      </c>
      <c r="G104" s="73">
        <f>SUM('[1]OR Rzeszów'!$Y$105)</f>
        <v>6</v>
      </c>
      <c r="H104" s="43">
        <f>SUM('[1]PT Przeworsk'!$K$105)</f>
        <v>7</v>
      </c>
      <c r="I104" s="43">
        <f>SUM('[1]PT Jasło'!$L$105)</f>
        <v>1</v>
      </c>
      <c r="J104" s="74">
        <f t="shared" si="9"/>
        <v>14</v>
      </c>
      <c r="K104" s="72"/>
      <c r="L104" s="33">
        <f t="shared" si="10"/>
        <v>0</v>
      </c>
      <c r="M104" s="30">
        <v>0.23</v>
      </c>
      <c r="N104" s="34">
        <f t="shared" si="11"/>
        <v>0</v>
      </c>
      <c r="O104" s="35">
        <f t="shared" si="12"/>
        <v>0</v>
      </c>
    </row>
    <row r="105" spans="1:15">
      <c r="A105" s="75"/>
      <c r="B105" s="76"/>
      <c r="C105" s="76"/>
      <c r="D105" s="76"/>
      <c r="E105" s="77"/>
      <c r="F105" s="77"/>
      <c r="G105" s="77"/>
      <c r="H105" s="77"/>
      <c r="I105" s="77"/>
      <c r="J105" s="77"/>
      <c r="K105" s="78"/>
      <c r="L105" s="40">
        <f>SUM(L6:L104)</f>
        <v>0</v>
      </c>
      <c r="M105" s="40"/>
      <c r="N105" s="40">
        <f>SUM(N6:N104)</f>
        <v>0</v>
      </c>
      <c r="O105" s="40">
        <f>SUM(O6:O104)</f>
        <v>0</v>
      </c>
    </row>
    <row r="106" spans="1:15">
      <c r="A106" s="79"/>
      <c r="B106" s="80"/>
      <c r="C106" s="80"/>
      <c r="D106" s="80"/>
      <c r="E106" s="81"/>
      <c r="F106" s="81"/>
      <c r="G106" s="81"/>
      <c r="H106" s="81"/>
      <c r="I106" s="81"/>
      <c r="J106" s="81"/>
      <c r="K106" s="82"/>
      <c r="L106" s="79" t="s">
        <v>6</v>
      </c>
      <c r="M106" s="79"/>
      <c r="N106" s="79"/>
      <c r="O106" s="79"/>
    </row>
    <row r="107" spans="1:15" ht="15.75" thickBot="1">
      <c r="A107" s="79"/>
      <c r="B107" s="80"/>
      <c r="C107" s="80"/>
      <c r="D107" s="80"/>
      <c r="E107" s="81"/>
      <c r="F107" s="81"/>
      <c r="G107" s="81"/>
      <c r="H107" s="81"/>
      <c r="I107" s="81"/>
      <c r="J107" s="81"/>
      <c r="K107" s="82"/>
      <c r="L107" s="79"/>
      <c r="M107" s="79"/>
      <c r="N107" s="79"/>
      <c r="O107" s="79"/>
    </row>
    <row r="108" spans="1:15">
      <c r="A108" s="104" t="s">
        <v>7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6"/>
    </row>
    <row r="109" spans="1:15" ht="25.5" customHeight="1">
      <c r="A109" s="97" t="s">
        <v>191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9"/>
    </row>
    <row r="110" spans="1:15" ht="30" customHeight="1">
      <c r="A110" s="107" t="s">
        <v>10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30" customHeight="1">
      <c r="A111" s="97" t="s">
        <v>218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21.75" customHeight="1">
      <c r="A112" s="97" t="s">
        <v>66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9"/>
    </row>
    <row r="113" spans="1:15" ht="39" customHeight="1">
      <c r="A113" s="101" t="s">
        <v>219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</row>
    <row r="114" spans="1:15" ht="15.75" customHeight="1" thickBot="1">
      <c r="A114" s="91" t="s">
        <v>67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3"/>
    </row>
    <row r="115" spans="1:15">
      <c r="A115" s="83"/>
      <c r="B115" s="84"/>
      <c r="C115" s="84"/>
      <c r="D115" s="84"/>
      <c r="E115" s="85"/>
      <c r="F115" s="84"/>
      <c r="G115" s="84"/>
      <c r="H115" s="84"/>
      <c r="I115" s="84"/>
      <c r="J115" s="84"/>
      <c r="K115" s="86"/>
      <c r="L115" s="83"/>
      <c r="M115" s="83"/>
      <c r="N115" s="83"/>
      <c r="O115" s="83"/>
    </row>
    <row r="116" spans="1:15" ht="15" customHeight="1">
      <c r="A116" s="59"/>
      <c r="B116" s="60" t="s">
        <v>56</v>
      </c>
      <c r="C116" s="60"/>
      <c r="D116" s="60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59"/>
    </row>
    <row r="117" spans="1:15">
      <c r="A117" s="59"/>
      <c r="B117" s="62" t="s">
        <v>55</v>
      </c>
      <c r="C117" s="62"/>
      <c r="D117" s="62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59"/>
    </row>
    <row r="118" spans="1:15" ht="25.5" customHeight="1">
      <c r="A118" s="59"/>
      <c r="B118" s="61"/>
      <c r="C118" s="61"/>
      <c r="D118" s="61"/>
      <c r="E118" s="61"/>
      <c r="F118" s="61"/>
      <c r="G118" s="61"/>
      <c r="H118" s="61"/>
      <c r="I118" s="94" t="s">
        <v>57</v>
      </c>
      <c r="J118" s="94"/>
      <c r="K118" s="94"/>
      <c r="L118" s="94"/>
      <c r="M118" s="94"/>
      <c r="N118" s="94"/>
      <c r="O118" s="59"/>
    </row>
    <row r="119" spans="1:15" ht="6.75" customHeight="1">
      <c r="A119" s="11"/>
      <c r="B119" s="95"/>
      <c r="C119" s="95"/>
      <c r="D119" s="95"/>
      <c r="E119" s="95"/>
      <c r="F119" s="95"/>
      <c r="G119" s="95"/>
      <c r="H119" s="95"/>
      <c r="I119" s="96" t="s">
        <v>58</v>
      </c>
      <c r="J119" s="96"/>
      <c r="K119" s="96"/>
      <c r="L119" s="96"/>
      <c r="M119" s="96"/>
      <c r="N119" s="96"/>
      <c r="O119" s="11"/>
    </row>
    <row r="120" spans="1:15" ht="43.5" customHeight="1">
      <c r="A120" s="11"/>
      <c r="B120" s="95"/>
      <c r="C120" s="95"/>
      <c r="D120" s="95"/>
      <c r="E120" s="95"/>
      <c r="F120" s="95"/>
      <c r="G120" s="95"/>
      <c r="H120" s="95"/>
      <c r="I120" s="96"/>
      <c r="J120" s="96"/>
      <c r="K120" s="96"/>
      <c r="L120" s="96"/>
      <c r="M120" s="96"/>
      <c r="N120" s="96"/>
      <c r="O120" s="11"/>
    </row>
    <row r="121" spans="1:15">
      <c r="A121" s="5"/>
      <c r="B121" s="6"/>
      <c r="C121" s="6"/>
      <c r="D121" s="6"/>
      <c r="E121" s="7"/>
      <c r="F121" s="7"/>
      <c r="G121" s="7"/>
      <c r="H121" s="7"/>
      <c r="I121" s="7"/>
      <c r="J121" s="7"/>
      <c r="K121" s="10"/>
      <c r="L121" s="5"/>
      <c r="M121" s="5"/>
      <c r="N121" s="5"/>
      <c r="O121" s="5"/>
    </row>
    <row r="122" spans="1:15">
      <c r="A122" s="5"/>
      <c r="B122" s="6"/>
      <c r="C122" s="6"/>
      <c r="D122" s="6"/>
      <c r="E122" s="7"/>
      <c r="F122" s="7"/>
      <c r="G122" s="7"/>
      <c r="H122" s="7"/>
      <c r="I122" s="7"/>
      <c r="J122" s="7"/>
      <c r="K122" s="10"/>
      <c r="L122" s="5"/>
      <c r="M122" s="5"/>
      <c r="N122" s="5"/>
      <c r="O122" s="5"/>
    </row>
    <row r="123" spans="1:15">
      <c r="A123" s="2"/>
      <c r="B123" s="3"/>
      <c r="C123" s="3"/>
      <c r="D123" s="3"/>
      <c r="E123" s="4"/>
      <c r="F123" s="4"/>
      <c r="G123" s="4"/>
      <c r="H123" s="4"/>
      <c r="I123" s="4"/>
      <c r="J123" s="4"/>
      <c r="K123" s="9"/>
      <c r="L123" s="2"/>
      <c r="M123" s="2"/>
      <c r="N123" s="2"/>
      <c r="O123" s="2"/>
    </row>
    <row r="124" spans="1:15">
      <c r="A124" s="2"/>
      <c r="B124" s="3"/>
      <c r="C124" s="3"/>
      <c r="D124" s="3"/>
      <c r="E124" s="4"/>
      <c r="F124" s="4"/>
      <c r="G124" s="4"/>
      <c r="H124" s="4"/>
      <c r="I124" s="4"/>
      <c r="J124" s="4"/>
      <c r="K124" s="9"/>
      <c r="L124" s="2"/>
      <c r="M124" s="2"/>
      <c r="N124" s="2"/>
      <c r="O124" s="2"/>
    </row>
    <row r="125" spans="1:15">
      <c r="A125" s="2"/>
      <c r="B125" s="3"/>
      <c r="C125" s="3"/>
      <c r="D125" s="3"/>
      <c r="E125" s="4"/>
      <c r="F125" s="4"/>
      <c r="G125" s="4"/>
      <c r="H125" s="4"/>
      <c r="I125" s="4"/>
      <c r="J125" s="4"/>
      <c r="K125" s="9"/>
      <c r="L125" s="2"/>
      <c r="M125" s="2"/>
      <c r="N125" s="2"/>
      <c r="O125" s="2"/>
    </row>
    <row r="126" spans="1:15">
      <c r="A126" s="2"/>
      <c r="B126" s="3"/>
      <c r="C126" s="3"/>
      <c r="D126" s="3"/>
      <c r="E126" s="4"/>
      <c r="F126" s="4"/>
      <c r="G126" s="4"/>
      <c r="H126" s="4"/>
      <c r="I126" s="4"/>
      <c r="J126" s="4"/>
      <c r="K126" s="9"/>
      <c r="L126" s="2"/>
      <c r="M126" s="2"/>
      <c r="N126" s="2"/>
      <c r="O126" s="2"/>
    </row>
    <row r="127" spans="1:15">
      <c r="A127" s="2"/>
      <c r="B127" s="3"/>
      <c r="C127" s="3"/>
      <c r="D127" s="3"/>
      <c r="E127" s="4"/>
      <c r="F127" s="4"/>
      <c r="G127" s="4"/>
      <c r="H127" s="4"/>
      <c r="I127" s="4"/>
      <c r="J127" s="4"/>
      <c r="K127" s="9"/>
      <c r="L127" s="2"/>
      <c r="M127" s="2"/>
      <c r="N127" s="2"/>
      <c r="O127" s="2"/>
    </row>
    <row r="128" spans="1:15">
      <c r="A128" s="2"/>
      <c r="B128" s="3"/>
      <c r="C128" s="3"/>
      <c r="D128" s="3"/>
      <c r="E128" s="4"/>
      <c r="F128" s="4"/>
      <c r="G128" s="4"/>
      <c r="H128" s="4"/>
      <c r="I128" s="4"/>
      <c r="J128" s="4"/>
      <c r="K128" s="9"/>
      <c r="L128" s="2"/>
      <c r="M128" s="2"/>
      <c r="N128" s="2"/>
      <c r="O128" s="2"/>
    </row>
    <row r="129" spans="1:15">
      <c r="A129" s="2"/>
      <c r="B129" s="3"/>
      <c r="C129" s="3"/>
      <c r="D129" s="3"/>
      <c r="E129" s="4"/>
      <c r="F129" s="4"/>
      <c r="G129" s="4"/>
      <c r="H129" s="4"/>
      <c r="I129" s="4"/>
      <c r="J129" s="4"/>
      <c r="K129" s="9"/>
      <c r="L129" s="2"/>
      <c r="M129" s="2"/>
      <c r="N129" s="2"/>
      <c r="O129" s="2"/>
    </row>
    <row r="130" spans="1:15">
      <c r="A130" s="2"/>
      <c r="B130" s="3"/>
      <c r="C130" s="3"/>
      <c r="D130" s="3"/>
      <c r="E130" s="4"/>
      <c r="F130" s="3"/>
      <c r="G130" s="3"/>
      <c r="H130" s="3"/>
      <c r="I130" s="3"/>
      <c r="J130" s="3"/>
      <c r="K130" s="9"/>
      <c r="L130" s="2"/>
      <c r="M130" s="2"/>
      <c r="N130" s="2"/>
      <c r="O130" s="2"/>
    </row>
    <row r="131" spans="1:15">
      <c r="A131" s="2"/>
      <c r="B131" s="3"/>
      <c r="C131" s="3"/>
      <c r="D131" s="3"/>
      <c r="E131" s="4"/>
      <c r="F131" s="4"/>
      <c r="G131" s="4"/>
      <c r="H131" s="4"/>
      <c r="I131" s="4"/>
      <c r="J131" s="4"/>
      <c r="K131" s="9"/>
      <c r="L131" s="2"/>
      <c r="M131" s="2"/>
      <c r="N131" s="2"/>
      <c r="O131" s="2"/>
    </row>
    <row r="132" spans="1:15">
      <c r="A132" s="2"/>
      <c r="B132" s="3"/>
      <c r="C132" s="3"/>
      <c r="D132" s="3"/>
      <c r="E132" s="4"/>
      <c r="F132" s="4"/>
      <c r="G132" s="4"/>
      <c r="H132" s="4"/>
      <c r="I132" s="4"/>
      <c r="J132" s="4"/>
      <c r="K132" s="9"/>
      <c r="L132" s="2"/>
      <c r="M132" s="2"/>
      <c r="N132" s="2"/>
      <c r="O132" s="2"/>
    </row>
    <row r="133" spans="1:15">
      <c r="A133" s="2"/>
      <c r="B133" s="3"/>
      <c r="C133" s="3"/>
      <c r="D133" s="3"/>
      <c r="E133" s="4"/>
      <c r="F133" s="4"/>
      <c r="G133" s="4"/>
      <c r="H133" s="4"/>
      <c r="I133" s="4"/>
      <c r="J133" s="4"/>
      <c r="K133" s="9"/>
      <c r="L133" s="2"/>
      <c r="M133" s="2"/>
      <c r="N133" s="2"/>
      <c r="O133" s="2"/>
    </row>
    <row r="134" spans="1:15">
      <c r="A134" s="2"/>
      <c r="B134" s="3"/>
      <c r="C134" s="3"/>
      <c r="D134" s="3"/>
      <c r="E134" s="4"/>
      <c r="F134" s="4"/>
      <c r="G134" s="4"/>
      <c r="H134" s="4"/>
      <c r="I134" s="4"/>
      <c r="J134" s="4"/>
      <c r="K134" s="9"/>
      <c r="L134" s="2"/>
      <c r="M134" s="2"/>
      <c r="N134" s="2"/>
      <c r="O134" s="2"/>
    </row>
    <row r="135" spans="1:15">
      <c r="A135" s="2"/>
      <c r="B135" s="3"/>
      <c r="C135" s="3"/>
      <c r="D135" s="3"/>
      <c r="E135" s="4"/>
      <c r="F135" s="4"/>
      <c r="G135" s="4"/>
      <c r="H135" s="4"/>
      <c r="I135" s="4"/>
      <c r="J135" s="4"/>
      <c r="K135" s="9"/>
      <c r="L135" s="2"/>
      <c r="M135" s="2"/>
      <c r="N135" s="2"/>
      <c r="O135" s="2"/>
    </row>
    <row r="136" spans="1:15">
      <c r="A136" s="2"/>
      <c r="B136" s="3"/>
      <c r="C136" s="3"/>
      <c r="D136" s="3"/>
      <c r="E136" s="4"/>
      <c r="F136" s="4"/>
      <c r="G136" s="4"/>
      <c r="H136" s="4"/>
      <c r="I136" s="4"/>
      <c r="J136" s="4"/>
      <c r="K136" s="9"/>
      <c r="L136" s="2"/>
      <c r="M136" s="2"/>
      <c r="N136" s="2"/>
      <c r="O136" s="2"/>
    </row>
    <row r="137" spans="1:15">
      <c r="A137" s="2"/>
      <c r="C137" s="2"/>
      <c r="D137" s="2"/>
      <c r="E137" s="2"/>
      <c r="F137" s="2"/>
      <c r="G137" s="2"/>
      <c r="H137" s="2"/>
      <c r="I137" s="2"/>
      <c r="J137" s="2"/>
      <c r="K137" s="9"/>
      <c r="L137" s="2"/>
      <c r="M137" s="2"/>
      <c r="N137" s="2"/>
      <c r="O137" s="2"/>
    </row>
    <row r="138" spans="1:15">
      <c r="A138" s="2"/>
      <c r="C138" s="2"/>
      <c r="D138" s="2"/>
      <c r="E138" s="2"/>
      <c r="F138" s="2"/>
      <c r="G138" s="2"/>
      <c r="H138" s="2"/>
      <c r="I138" s="2"/>
      <c r="J138" s="2"/>
      <c r="K138" s="9"/>
      <c r="L138" s="2"/>
      <c r="M138" s="2"/>
      <c r="N138" s="2"/>
      <c r="O138" s="2"/>
    </row>
    <row r="139" spans="1:15">
      <c r="A139" s="2"/>
      <c r="C139" s="2"/>
      <c r="D139" s="2"/>
      <c r="E139" s="2"/>
      <c r="F139" s="2"/>
      <c r="G139" s="2"/>
      <c r="H139" s="2"/>
      <c r="I139" s="2"/>
      <c r="J139" s="2"/>
      <c r="K139" s="9"/>
      <c r="L139" s="2"/>
      <c r="M139" s="2"/>
      <c r="N139" s="2"/>
      <c r="O139" s="2"/>
    </row>
    <row r="140" spans="1:15">
      <c r="A140" s="2"/>
      <c r="C140" s="2"/>
      <c r="D140" s="2"/>
      <c r="E140" s="2"/>
      <c r="F140" s="2"/>
      <c r="G140" s="2"/>
      <c r="H140" s="2"/>
      <c r="I140" s="2"/>
      <c r="J140" s="2"/>
      <c r="K140" s="9"/>
      <c r="L140" s="2"/>
      <c r="M140" s="2"/>
      <c r="N140" s="2"/>
      <c r="O140" s="2"/>
    </row>
    <row r="141" spans="1:15">
      <c r="A141" s="2"/>
      <c r="C141" s="2"/>
      <c r="D141" s="2"/>
      <c r="E141" s="2"/>
      <c r="F141" s="2"/>
      <c r="G141" s="2"/>
      <c r="H141" s="2"/>
      <c r="I141" s="2"/>
      <c r="J141" s="2"/>
      <c r="K141" s="9"/>
      <c r="L141" s="2"/>
      <c r="M141" s="2"/>
      <c r="N141" s="2"/>
      <c r="O141" s="2"/>
    </row>
    <row r="142" spans="1:15">
      <c r="A142" s="2"/>
      <c r="C142" s="2"/>
      <c r="D142" s="2"/>
      <c r="E142" s="2"/>
      <c r="F142" s="2"/>
      <c r="G142" s="2"/>
      <c r="H142" s="2"/>
      <c r="I142" s="2"/>
      <c r="J142" s="2"/>
      <c r="K142" s="9"/>
      <c r="L142" s="2"/>
      <c r="M142" s="2"/>
      <c r="N142" s="2"/>
      <c r="O142" s="2"/>
    </row>
    <row r="143" spans="1:15">
      <c r="A143" s="2"/>
      <c r="C143" s="2"/>
      <c r="D143" s="2"/>
      <c r="E143" s="2"/>
      <c r="F143" s="2"/>
      <c r="G143" s="2"/>
      <c r="H143" s="2"/>
      <c r="I143" s="2"/>
      <c r="J143" s="2"/>
      <c r="K143" s="9"/>
      <c r="L143" s="2"/>
      <c r="M143" s="2"/>
      <c r="N143" s="2"/>
      <c r="O143" s="2"/>
    </row>
    <row r="144" spans="1:15">
      <c r="A144" s="2"/>
      <c r="C144" s="2"/>
      <c r="D144" s="2"/>
      <c r="E144" s="2"/>
      <c r="F144" s="2"/>
      <c r="G144" s="2"/>
      <c r="H144" s="2"/>
      <c r="I144" s="2"/>
      <c r="J144" s="2"/>
      <c r="K144" s="9"/>
      <c r="L144" s="2"/>
      <c r="M144" s="2"/>
      <c r="N144" s="2"/>
      <c r="O144" s="2"/>
    </row>
    <row r="145" spans="1:15">
      <c r="A145" s="2"/>
      <c r="C145" s="2"/>
      <c r="D145" s="2"/>
      <c r="E145" s="2"/>
      <c r="F145" s="2"/>
      <c r="G145" s="2"/>
      <c r="H145" s="2"/>
      <c r="I145" s="2"/>
      <c r="J145" s="2"/>
      <c r="K145" s="9"/>
      <c r="L145" s="2"/>
      <c r="M145" s="2"/>
      <c r="N145" s="2"/>
      <c r="O145" s="2"/>
    </row>
    <row r="146" spans="1:15">
      <c r="A146" s="2"/>
      <c r="C146" s="2"/>
      <c r="D146" s="2"/>
      <c r="E146" s="2"/>
      <c r="F146" s="2"/>
      <c r="G146" s="2"/>
      <c r="H146" s="2"/>
      <c r="I146" s="2"/>
      <c r="J146" s="2"/>
      <c r="K146" s="9"/>
      <c r="L146" s="2"/>
      <c r="M146" s="2"/>
      <c r="N146" s="2"/>
      <c r="O146" s="2"/>
    </row>
    <row r="147" spans="1:15">
      <c r="A147" s="2"/>
      <c r="C147" s="2"/>
      <c r="D147" s="2"/>
      <c r="E147" s="2"/>
      <c r="F147" s="2"/>
      <c r="G147" s="2"/>
      <c r="H147" s="2"/>
      <c r="I147" s="2"/>
      <c r="J147" s="2"/>
      <c r="K147" s="9"/>
      <c r="L147" s="2"/>
      <c r="M147" s="2"/>
      <c r="N147" s="2"/>
      <c r="O147" s="2"/>
    </row>
    <row r="148" spans="1:15">
      <c r="A148" s="2"/>
      <c r="C148" s="2"/>
      <c r="D148" s="2"/>
      <c r="E148" s="2"/>
      <c r="F148" s="2"/>
      <c r="G148" s="2"/>
      <c r="H148" s="2"/>
      <c r="I148" s="2"/>
      <c r="J148" s="2"/>
      <c r="K148" s="9"/>
      <c r="L148" s="2"/>
      <c r="M148" s="2"/>
      <c r="N148" s="2"/>
      <c r="O148" s="2"/>
    </row>
    <row r="149" spans="1:15">
      <c r="A149" s="2"/>
      <c r="C149" s="2"/>
      <c r="D149" s="2"/>
      <c r="E149" s="2"/>
      <c r="F149" s="2"/>
      <c r="G149" s="2"/>
      <c r="H149" s="2"/>
      <c r="I149" s="2"/>
      <c r="J149" s="2"/>
      <c r="K149" s="9"/>
      <c r="L149" s="2"/>
      <c r="M149" s="2"/>
      <c r="N149" s="2"/>
      <c r="O149" s="2"/>
    </row>
    <row r="150" spans="1:15">
      <c r="A150" s="2"/>
      <c r="C150" s="2"/>
      <c r="D150" s="2"/>
      <c r="E150" s="2"/>
      <c r="F150" s="2"/>
      <c r="G150" s="2"/>
      <c r="H150" s="2"/>
      <c r="I150" s="2"/>
      <c r="J150" s="2"/>
      <c r="K150" s="9"/>
      <c r="L150" s="2"/>
      <c r="M150" s="2"/>
      <c r="N150" s="2"/>
      <c r="O150" s="2"/>
    </row>
  </sheetData>
  <mergeCells count="29">
    <mergeCell ref="A1:O1"/>
    <mergeCell ref="A113:O113"/>
    <mergeCell ref="A108:O108"/>
    <mergeCell ref="A109:O109"/>
    <mergeCell ref="A110:O110"/>
    <mergeCell ref="A112:O112"/>
    <mergeCell ref="A3:A4"/>
    <mergeCell ref="B3:B4"/>
    <mergeCell ref="D3:D4"/>
    <mergeCell ref="E3:E4"/>
    <mergeCell ref="F3:F4"/>
    <mergeCell ref="K3:K4"/>
    <mergeCell ref="L3:L4"/>
    <mergeCell ref="M3:M4"/>
    <mergeCell ref="N3:N4"/>
    <mergeCell ref="O3:O4"/>
    <mergeCell ref="J3:J4"/>
    <mergeCell ref="G3:I3"/>
    <mergeCell ref="A114:O114"/>
    <mergeCell ref="I118:N118"/>
    <mergeCell ref="B119:B120"/>
    <mergeCell ref="C119:C120"/>
    <mergeCell ref="D119:D120"/>
    <mergeCell ref="E119:E120"/>
    <mergeCell ref="F119:F120"/>
    <mergeCell ref="G119:G120"/>
    <mergeCell ref="H119:H120"/>
    <mergeCell ref="I119:N120"/>
    <mergeCell ref="A111:O111"/>
  </mergeCells>
  <phoneticPr fontId="1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.</cp:lastModifiedBy>
  <cp:lastPrinted>2019-08-02T05:05:19Z</cp:lastPrinted>
  <dcterms:created xsi:type="dcterms:W3CDTF">2015-02-02T09:24:27Z</dcterms:created>
  <dcterms:modified xsi:type="dcterms:W3CDTF">2019-08-02T05:16:30Z</dcterms:modified>
</cp:coreProperties>
</file>