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255" windowWidth="9435" windowHeight="4365"/>
  </bookViews>
  <sheets>
    <sheet name="OR Wrocław" sheetId="13" r:id="rId1"/>
  </sheets>
  <calcPr calcId="125725" calcMode="manual"/>
</workbook>
</file>

<file path=xl/calcChain.xml><?xml version="1.0" encoding="utf-8"?>
<calcChain xmlns="http://schemas.openxmlformats.org/spreadsheetml/2006/main">
  <c r="K29" i="13"/>
  <c r="M29" s="1"/>
  <c r="M27" l="1"/>
  <c r="M30" s="1"/>
  <c r="K27"/>
  <c r="K30" s="1"/>
  <c r="M35"/>
  <c r="M34"/>
  <c r="K34"/>
  <c r="K35" s="1"/>
  <c r="K26" l="1"/>
  <c r="K28"/>
  <c r="M28" s="1"/>
  <c r="K25"/>
  <c r="M25" s="1"/>
  <c r="K21"/>
  <c r="K20"/>
  <c r="M20" s="1"/>
  <c r="M21" s="1"/>
  <c r="K15"/>
  <c r="M15" s="1"/>
  <c r="K14"/>
  <c r="M14" s="1"/>
  <c r="K13"/>
  <c r="M13" s="1"/>
  <c r="K12"/>
  <c r="M12" s="1"/>
  <c r="K11"/>
  <c r="M11" s="1"/>
  <c r="M16" s="1"/>
  <c r="M26" l="1"/>
  <c r="K16"/>
  <c r="E12"/>
  <c r="H12" s="1"/>
  <c r="G12" l="1"/>
  <c r="E13" l="1"/>
  <c r="H13" s="1"/>
  <c r="G13" l="1"/>
  <c r="E25"/>
  <c r="H25" s="1"/>
  <c r="E20"/>
  <c r="H20" s="1"/>
  <c r="H21" l="1"/>
  <c r="H16"/>
  <c r="H30"/>
  <c r="H35"/>
  <c r="G20"/>
  <c r="G25"/>
  <c r="G35" l="1"/>
  <c r="G30"/>
  <c r="G21"/>
  <c r="G16"/>
</calcChain>
</file>

<file path=xl/sharedStrings.xml><?xml version="1.0" encoding="utf-8"?>
<sst xmlns="http://schemas.openxmlformats.org/spreadsheetml/2006/main" count="72" uniqueCount="32">
  <si>
    <t>LP.</t>
  </si>
  <si>
    <t xml:space="preserve">ILOŚĆ </t>
  </si>
  <si>
    <t>VAT</t>
  </si>
  <si>
    <t>WARTOŚĆ BRUTTO</t>
  </si>
  <si>
    <t>CENA</t>
  </si>
  <si>
    <t>RABAT</t>
  </si>
  <si>
    <t>CENA ZAKUPU</t>
  </si>
  <si>
    <t>MARŻA %</t>
  </si>
  <si>
    <t>WARTOŚĆ MARŻY</t>
  </si>
  <si>
    <t>CENA JEDN. NETTO</t>
  </si>
  <si>
    <t>WARTOŚĆ NETTO</t>
  </si>
  <si>
    <t>NAZWA / SYMBOL  [WYM.: szer./gł./wys.]</t>
  </si>
  <si>
    <t>WARTOŚĆ ZAKUP</t>
  </si>
  <si>
    <t>Specyfikacja mebli biurowych dla KRUS OR we Wrocławiu</t>
  </si>
  <si>
    <t>POKÓJ 24</t>
  </si>
  <si>
    <t>POKÓJ 26</t>
  </si>
  <si>
    <t>POKÓJ 102</t>
  </si>
  <si>
    <t>POKÓJ 115</t>
  </si>
  <si>
    <t>meble z płyty wiórowej laminowanej w kolorze CALVADOS</t>
  </si>
  <si>
    <t>UWAGA: Wszystkie meble biurowe muszą być wyposażone w zamki patentowe</t>
  </si>
  <si>
    <t>KONTENER DOSTAWNY - CZTERY SZUFLADY
40X55X75 CM</t>
  </si>
  <si>
    <t>KOMODA Z JEDNYMI DRZWIAMI (JEDNA PÓŁKA) I CZTEREMA SZUFLADAMI
80X55X75 CM</t>
  </si>
  <si>
    <t>REGAŁ DZIELONY NA PÓŁ Z DWOMA ŻALUZJAMI
80X40X185 CM, 2 ŻALUZJE 80X40X90 ZAMYKANE Z GÓRY NA DÓŁ, JEDNA W GÓRNEJ CZĘŚCI REGAŁU, DRUGA W DOLNEJ, WYKONANE Z PCV W KOLORZE ALUMINIUM</t>
  </si>
  <si>
    <t>SZAFA METALOWA 100X40X200 CM ZAMYKANA NA ZAMEK PATENTOWY</t>
  </si>
  <si>
    <t>PÓŁKA POD KLAWIATURĘ 70X38 CM Z MIEJSCEM NA MYSZKĘ (POGLĄDOWE ZDJĘCIE W ZAŁĄCZNIKACH)</t>
  </si>
  <si>
    <r>
      <t>PÓŁKA POD KLAWIATURĘ 70X38 CM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 MIEJSCEM NA MYSZKĘ (POGLĄDOWE ZDJĘCIE W ZAŁĄCZNIKACH)</t>
    </r>
  </si>
  <si>
    <t>BIURKO NAROŻNE, ŁUKOWE, CAŁE Z PŁYTY
GRUBOŚĆ BLATU 25-28 MM 
(ZDJĘCIE POGLĄDOWE W ZAŁĄCZNIKACH)
180/75X120/55X75 CM 
+PRZELOTKA KABLOWA</t>
  </si>
  <si>
    <t>BIURKO NAROŻNE, ŁUKOWE, CAŁE Z PŁYTY
GRUBOŚĆ BLATU 25-28 MM
160/60X110/55X75 CM
+PRZELOTKA KABLOWA</t>
  </si>
  <si>
    <t>KONTENER DOSTAWNY - CZTERY SZUFLADY 
40X60X75 CM</t>
  </si>
  <si>
    <t>BLENDA PŁYTOWA NA ŚCIANĘ
80X40 CM</t>
  </si>
  <si>
    <t>KONTENER DOSTAWNY Z DRZWIAMI (JEDNA PÓŁKA) 
40X55X75 CM</t>
  </si>
  <si>
    <t>Załącznik nr 2a do Ogłoszenia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</si>
</sst>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0"/>
      <name val="Arial CE"/>
      <charset val="238"/>
    </font>
    <font>
      <sz val="9"/>
      <name val="Verdana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/>
    <xf numFmtId="0" fontId="3" fillId="0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7</xdr:row>
      <xdr:rowOff>0</xdr:rowOff>
    </xdr:from>
    <xdr:to>
      <xdr:col>1</xdr:col>
      <xdr:colOff>428625</xdr:colOff>
      <xdr:row>10</xdr:row>
      <xdr:rowOff>332316</xdr:rowOff>
    </xdr:to>
    <xdr:pic>
      <xdr:nvPicPr>
        <xdr:cNvPr id="2611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361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</xdr:row>
      <xdr:rowOff>0</xdr:rowOff>
    </xdr:from>
    <xdr:to>
      <xdr:col>1</xdr:col>
      <xdr:colOff>428625</xdr:colOff>
      <xdr:row>9</xdr:row>
      <xdr:rowOff>204257</xdr:rowOff>
    </xdr:to>
    <xdr:pic>
      <xdr:nvPicPr>
        <xdr:cNvPr id="4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4122420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3</xdr:row>
      <xdr:rowOff>0</xdr:rowOff>
    </xdr:from>
    <xdr:to>
      <xdr:col>1</xdr:col>
      <xdr:colOff>428625</xdr:colOff>
      <xdr:row>7</xdr:row>
      <xdr:rowOff>141816</xdr:rowOff>
    </xdr:to>
    <xdr:pic>
      <xdr:nvPicPr>
        <xdr:cNvPr id="5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61975"/>
          <a:ext cx="0" cy="9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60" zoomScaleNormal="90" workbookViewId="0">
      <selection activeCell="I12" sqref="I12"/>
    </sheetView>
  </sheetViews>
  <sheetFormatPr defaultRowHeight="12.75"/>
  <cols>
    <col min="1" max="1" width="5.140625" style="1" customWidth="1"/>
    <col min="2" max="2" width="51.42578125" style="1" customWidth="1"/>
    <col min="3" max="3" width="14.7109375" style="1" hidden="1" customWidth="1"/>
    <col min="4" max="4" width="10.7109375" style="1" hidden="1" customWidth="1"/>
    <col min="5" max="5" width="16.7109375" style="1" hidden="1" customWidth="1"/>
    <col min="6" max="6" width="10.7109375" style="1" hidden="1" customWidth="1"/>
    <col min="7" max="7" width="18.7109375" style="1" hidden="1" customWidth="1"/>
    <col min="8" max="8" width="16.7109375" style="1" hidden="1" customWidth="1"/>
    <col min="9" max="9" width="17.7109375" customWidth="1"/>
    <col min="10" max="10" width="8.7109375" style="1" customWidth="1"/>
    <col min="11" max="11" width="18.7109375" style="1" customWidth="1"/>
    <col min="12" max="12" width="7.7109375" style="1" customWidth="1"/>
    <col min="13" max="13" width="19.7109375" style="1" customWidth="1"/>
    <col min="14" max="14" width="15.140625" style="1" customWidth="1"/>
    <col min="15" max="15" width="14.5703125" style="1" customWidth="1"/>
    <col min="16" max="16384" width="9.140625" style="1"/>
  </cols>
  <sheetData>
    <row r="2" spans="1:15" ht="15.75">
      <c r="B2" s="4"/>
      <c r="C2" s="4"/>
      <c r="D2" s="4"/>
      <c r="E2" s="4"/>
      <c r="F2" s="4"/>
      <c r="G2" s="4"/>
      <c r="H2" s="4"/>
      <c r="I2" s="42"/>
      <c r="J2" s="4"/>
      <c r="K2" s="4"/>
      <c r="L2" s="50" t="s">
        <v>31</v>
      </c>
      <c r="M2" s="50"/>
    </row>
    <row r="3" spans="1:15" ht="15.75">
      <c r="B3" s="4"/>
      <c r="C3" s="4"/>
      <c r="D3" s="4"/>
      <c r="E3" s="4"/>
      <c r="F3" s="4"/>
      <c r="G3" s="4"/>
      <c r="H3" s="4"/>
      <c r="I3" s="42"/>
      <c r="J3" s="4"/>
      <c r="K3" s="4"/>
      <c r="L3" s="43"/>
      <c r="M3" s="43"/>
    </row>
    <row r="4" spans="1:15" s="30" customFormat="1" ht="15.75">
      <c r="B4" s="51" t="s">
        <v>13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s="30" customFormat="1" ht="15.75">
      <c r="B5" s="52" t="s">
        <v>18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s="30" customFormat="1" ht="15.7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5" s="30" customFormat="1" ht="15.75">
      <c r="B7" s="53" t="s">
        <v>19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5" ht="12.75" customHeight="1">
      <c r="A8" s="4"/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4"/>
    </row>
    <row r="9" spans="1:15" ht="16.5" customHeight="1">
      <c r="A9" s="4"/>
      <c r="B9" s="55" t="s">
        <v>15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5" ht="20.100000000000001" customHeight="1">
      <c r="A10" s="8" t="s">
        <v>0</v>
      </c>
      <c r="B10" s="9" t="s">
        <v>11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12</v>
      </c>
      <c r="I10" s="11" t="s">
        <v>9</v>
      </c>
      <c r="J10" s="8" t="s">
        <v>1</v>
      </c>
      <c r="K10" s="11" t="s">
        <v>10</v>
      </c>
      <c r="L10" s="12" t="s">
        <v>2</v>
      </c>
      <c r="M10" s="11" t="s">
        <v>3</v>
      </c>
    </row>
    <row r="11" spans="1:15" s="3" customFormat="1" ht="63.75">
      <c r="A11" s="13">
        <v>1</v>
      </c>
      <c r="B11" s="38" t="s">
        <v>26</v>
      </c>
      <c r="C11" s="23"/>
      <c r="D11" s="35"/>
      <c r="E11" s="23"/>
      <c r="F11" s="35"/>
      <c r="G11" s="23"/>
      <c r="H11" s="23"/>
      <c r="I11" s="23"/>
      <c r="J11" s="36">
        <v>5</v>
      </c>
      <c r="K11" s="23">
        <f>I11*J11</f>
        <v>0</v>
      </c>
      <c r="L11" s="35">
        <v>0.23</v>
      </c>
      <c r="M11" s="23">
        <f>(K11+(K11*L11))</f>
        <v>0</v>
      </c>
      <c r="N11" s="37"/>
      <c r="O11" s="40"/>
    </row>
    <row r="12" spans="1:15" s="29" customFormat="1" ht="25.5">
      <c r="A12" s="13">
        <v>2</v>
      </c>
      <c r="B12" s="14" t="s">
        <v>25</v>
      </c>
      <c r="C12" s="25">
        <v>317</v>
      </c>
      <c r="D12" s="26">
        <v>0.42</v>
      </c>
      <c r="E12" s="25">
        <f t="shared" ref="E12" si="0">(C12-(C12*D12))</f>
        <v>183.86</v>
      </c>
      <c r="F12" s="26">
        <v>0.55000000000000004</v>
      </c>
      <c r="G12" s="25">
        <f t="shared" ref="G12" si="1">(K12-H12)</f>
        <v>-919.30000000000007</v>
      </c>
      <c r="H12" s="25">
        <f t="shared" ref="H12" si="2">(E12*J12)</f>
        <v>919.30000000000007</v>
      </c>
      <c r="I12" s="27"/>
      <c r="J12" s="24">
        <v>5</v>
      </c>
      <c r="K12" s="27">
        <f>(I12*J12)</f>
        <v>0</v>
      </c>
      <c r="L12" s="28">
        <v>0.23</v>
      </c>
      <c r="M12" s="27">
        <f>(K12+(K12*0.23))</f>
        <v>0</v>
      </c>
      <c r="O12" s="41"/>
    </row>
    <row r="13" spans="1:15" s="3" customFormat="1" ht="35.25" customHeight="1">
      <c r="A13" s="13">
        <v>3</v>
      </c>
      <c r="B13" s="14" t="s">
        <v>20</v>
      </c>
      <c r="C13" s="15">
        <v>562</v>
      </c>
      <c r="D13" s="16">
        <v>0.42</v>
      </c>
      <c r="E13" s="15">
        <f>(C13-(C13*D13))</f>
        <v>325.96000000000004</v>
      </c>
      <c r="F13" s="16">
        <v>0.55000000000000004</v>
      </c>
      <c r="G13" s="15">
        <f>(K13-H13)</f>
        <v>-1629.8000000000002</v>
      </c>
      <c r="H13" s="15">
        <f>(E13*J13)</f>
        <v>1629.8000000000002</v>
      </c>
      <c r="I13" s="5"/>
      <c r="J13" s="13">
        <v>5</v>
      </c>
      <c r="K13" s="5">
        <f>(I13*J13)</f>
        <v>0</v>
      </c>
      <c r="L13" s="17">
        <v>0.23</v>
      </c>
      <c r="M13" s="5">
        <f>(K13+(K13*0.23))</f>
        <v>0</v>
      </c>
      <c r="N13" s="48"/>
      <c r="O13" s="49"/>
    </row>
    <row r="14" spans="1:15" s="3" customFormat="1" ht="39.950000000000003" customHeight="1">
      <c r="A14" s="13">
        <v>4</v>
      </c>
      <c r="B14" s="14" t="s">
        <v>21</v>
      </c>
      <c r="C14" s="15"/>
      <c r="D14" s="16"/>
      <c r="E14" s="15"/>
      <c r="F14" s="16"/>
      <c r="G14" s="15"/>
      <c r="H14" s="15"/>
      <c r="I14" s="5"/>
      <c r="J14" s="13">
        <v>1</v>
      </c>
      <c r="K14" s="5">
        <f>(I14*J14)</f>
        <v>0</v>
      </c>
      <c r="L14" s="17">
        <v>0.23</v>
      </c>
      <c r="M14" s="5">
        <f>(K14+(K14*0.23))</f>
        <v>0</v>
      </c>
      <c r="N14" s="37"/>
    </row>
    <row r="15" spans="1:15" s="3" customFormat="1" ht="39.950000000000003" customHeight="1">
      <c r="A15" s="13">
        <v>5</v>
      </c>
      <c r="B15" s="14" t="s">
        <v>30</v>
      </c>
      <c r="C15" s="15"/>
      <c r="D15" s="16"/>
      <c r="E15" s="15"/>
      <c r="F15" s="16"/>
      <c r="G15" s="15"/>
      <c r="H15" s="15"/>
      <c r="I15" s="5"/>
      <c r="J15" s="13">
        <v>2</v>
      </c>
      <c r="K15" s="5">
        <f>(I15*J15)</f>
        <v>0</v>
      </c>
      <c r="L15" s="17">
        <v>0.23</v>
      </c>
      <c r="M15" s="5">
        <f>(K15+(K15*0.23))</f>
        <v>0</v>
      </c>
      <c r="N15" s="34"/>
    </row>
    <row r="16" spans="1:15" s="2" customFormat="1" ht="32.25" customHeight="1">
      <c r="A16" s="18"/>
      <c r="B16" s="19"/>
      <c r="C16" s="19"/>
      <c r="D16" s="19"/>
      <c r="E16" s="19"/>
      <c r="F16" s="19"/>
      <c r="G16" s="15">
        <f>SUM(G11:G15)</f>
        <v>-2549.1000000000004</v>
      </c>
      <c r="H16" s="15">
        <f>SUM(H11:H15)</f>
        <v>2549.1000000000004</v>
      </c>
      <c r="I16" s="20"/>
      <c r="J16" s="18"/>
      <c r="K16" s="21">
        <f>SUM(K11:K15)</f>
        <v>0</v>
      </c>
      <c r="L16" s="22"/>
      <c r="M16" s="21">
        <f>SUM(M11:M15)</f>
        <v>0</v>
      </c>
    </row>
    <row r="17" spans="1:13" ht="21" customHeight="1">
      <c r="A17" s="4"/>
      <c r="B17" s="6"/>
      <c r="C17" s="6"/>
      <c r="D17" s="6"/>
      <c r="E17" s="6"/>
      <c r="F17" s="6"/>
      <c r="G17" s="7"/>
      <c r="H17" s="7"/>
      <c r="I17" s="7"/>
      <c r="J17" s="7"/>
      <c r="K17" s="7"/>
      <c r="L17" s="7"/>
      <c r="M17" s="4"/>
    </row>
    <row r="18" spans="1:13" ht="16.5" customHeight="1">
      <c r="A18" s="4"/>
      <c r="B18" s="55" t="s">
        <v>14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0.100000000000001" customHeight="1">
      <c r="A19" s="8" t="s">
        <v>0</v>
      </c>
      <c r="B19" s="9" t="s">
        <v>11</v>
      </c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0" t="s">
        <v>12</v>
      </c>
      <c r="I19" s="11" t="s">
        <v>9</v>
      </c>
      <c r="J19" s="8" t="s">
        <v>1</v>
      </c>
      <c r="K19" s="11" t="s">
        <v>10</v>
      </c>
      <c r="L19" s="12" t="s">
        <v>2</v>
      </c>
      <c r="M19" s="11" t="s">
        <v>3</v>
      </c>
    </row>
    <row r="20" spans="1:13" s="3" customFormat="1" ht="61.5" customHeight="1">
      <c r="A20" s="13">
        <v>1</v>
      </c>
      <c r="B20" s="14" t="s">
        <v>22</v>
      </c>
      <c r="C20" s="15">
        <v>528</v>
      </c>
      <c r="D20" s="16">
        <v>0.42</v>
      </c>
      <c r="E20" s="15">
        <f>(C20-(C20*D20))</f>
        <v>306.24</v>
      </c>
      <c r="F20" s="16">
        <v>0.55000000000000004</v>
      </c>
      <c r="G20" s="15">
        <f>(K20-H20)</f>
        <v>-306.24</v>
      </c>
      <c r="H20" s="15">
        <f>(E20*J20)</f>
        <v>306.24</v>
      </c>
      <c r="I20" s="5"/>
      <c r="J20" s="13">
        <v>1</v>
      </c>
      <c r="K20" s="5">
        <f>(I20*J20)</f>
        <v>0</v>
      </c>
      <c r="L20" s="17">
        <v>0.23</v>
      </c>
      <c r="M20" s="5">
        <f>(K20+(K20*0.23))</f>
        <v>0</v>
      </c>
    </row>
    <row r="21" spans="1:13" s="2" customFormat="1" ht="32.25" customHeight="1">
      <c r="A21" s="18"/>
      <c r="B21" s="19"/>
      <c r="C21" s="19"/>
      <c r="D21" s="19"/>
      <c r="E21" s="19"/>
      <c r="F21" s="19"/>
      <c r="G21" s="15">
        <f>SUM(G20:G20)</f>
        <v>-306.24</v>
      </c>
      <c r="H21" s="15">
        <f>SUM(H20:H20)</f>
        <v>306.24</v>
      </c>
      <c r="I21" s="20"/>
      <c r="J21" s="18"/>
      <c r="K21" s="21">
        <f>SUM(K20:K20)</f>
        <v>0</v>
      </c>
      <c r="L21" s="22"/>
      <c r="M21" s="21">
        <f>SUM(M20:M20)</f>
        <v>0</v>
      </c>
    </row>
    <row r="22" spans="1:13" ht="12.75" customHeight="1">
      <c r="A22" s="4"/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M22" s="4"/>
    </row>
    <row r="23" spans="1:13" ht="16.5" customHeight="1">
      <c r="A23" s="4"/>
      <c r="B23" s="55" t="s">
        <v>16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20.100000000000001" customHeight="1">
      <c r="A24" s="8" t="s">
        <v>0</v>
      </c>
      <c r="B24" s="9" t="s">
        <v>11</v>
      </c>
      <c r="C24" s="10" t="s">
        <v>4</v>
      </c>
      <c r="D24" s="10" t="s">
        <v>5</v>
      </c>
      <c r="E24" s="10" t="s">
        <v>6</v>
      </c>
      <c r="F24" s="10" t="s">
        <v>7</v>
      </c>
      <c r="G24" s="10" t="s">
        <v>8</v>
      </c>
      <c r="H24" s="10" t="s">
        <v>12</v>
      </c>
      <c r="I24" s="11" t="s">
        <v>9</v>
      </c>
      <c r="J24" s="8" t="s">
        <v>1</v>
      </c>
      <c r="K24" s="11" t="s">
        <v>10</v>
      </c>
      <c r="L24" s="12" t="s">
        <v>2</v>
      </c>
      <c r="M24" s="11" t="s">
        <v>3</v>
      </c>
    </row>
    <row r="25" spans="1:13" s="3" customFormat="1" ht="58.5" customHeight="1">
      <c r="A25" s="13">
        <v>1</v>
      </c>
      <c r="B25" s="38" t="s">
        <v>27</v>
      </c>
      <c r="C25" s="15">
        <v>528</v>
      </c>
      <c r="D25" s="16">
        <v>0.42</v>
      </c>
      <c r="E25" s="15">
        <f>(C25-(C25*D25))</f>
        <v>306.24</v>
      </c>
      <c r="F25" s="16">
        <v>0.55000000000000004</v>
      </c>
      <c r="G25" s="15" t="e">
        <f>(K25-H25)</f>
        <v>#REF!</v>
      </c>
      <c r="H25" s="15" t="e">
        <f>(E25*#REF!)</f>
        <v>#REF!</v>
      </c>
      <c r="I25" s="39"/>
      <c r="J25" s="13">
        <v>1</v>
      </c>
      <c r="K25" s="5">
        <f>I25*J25</f>
        <v>0</v>
      </c>
      <c r="L25" s="17">
        <v>0.23</v>
      </c>
      <c r="M25" s="5">
        <f>(K25+(K25*0.23))</f>
        <v>0</v>
      </c>
    </row>
    <row r="26" spans="1:13" s="3" customFormat="1" ht="25.5">
      <c r="A26" s="13">
        <v>2</v>
      </c>
      <c r="B26" s="14" t="s">
        <v>24</v>
      </c>
      <c r="C26" s="15"/>
      <c r="D26" s="16"/>
      <c r="E26" s="15"/>
      <c r="F26" s="16"/>
      <c r="G26" s="15"/>
      <c r="H26" s="15"/>
      <c r="I26" s="39"/>
      <c r="J26" s="13">
        <v>1</v>
      </c>
      <c r="K26" s="5">
        <f>I26*J26</f>
        <v>0</v>
      </c>
      <c r="L26" s="17">
        <v>0.23</v>
      </c>
      <c r="M26" s="5">
        <f t="shared" ref="M26:M29" si="3">(K26+(K26*0.23))</f>
        <v>0</v>
      </c>
    </row>
    <row r="27" spans="1:13" s="3" customFormat="1" ht="25.5">
      <c r="A27" s="13">
        <v>3</v>
      </c>
      <c r="B27" s="14" t="s">
        <v>28</v>
      </c>
      <c r="C27" s="15"/>
      <c r="D27" s="16"/>
      <c r="E27" s="15"/>
      <c r="F27" s="16"/>
      <c r="G27" s="15"/>
      <c r="H27" s="15"/>
      <c r="I27" s="39"/>
      <c r="J27" s="13">
        <v>1</v>
      </c>
      <c r="K27" s="5">
        <f>I27*J27</f>
        <v>0</v>
      </c>
      <c r="L27" s="17">
        <v>0.23</v>
      </c>
      <c r="M27" s="5">
        <f t="shared" si="3"/>
        <v>0</v>
      </c>
    </row>
    <row r="28" spans="1:13" s="3" customFormat="1" ht="25.5">
      <c r="A28" s="13">
        <v>4</v>
      </c>
      <c r="B28" s="38" t="s">
        <v>20</v>
      </c>
      <c r="C28" s="23"/>
      <c r="D28" s="35"/>
      <c r="E28" s="23"/>
      <c r="F28" s="35"/>
      <c r="G28" s="23"/>
      <c r="H28" s="23"/>
      <c r="I28" s="23"/>
      <c r="J28" s="36">
        <v>1</v>
      </c>
      <c r="K28" s="23">
        <f>I28*J28</f>
        <v>0</v>
      </c>
      <c r="L28" s="35">
        <v>0.23</v>
      </c>
      <c r="M28" s="5">
        <f t="shared" si="3"/>
        <v>0</v>
      </c>
    </row>
    <row r="29" spans="1:13" s="3" customFormat="1" ht="25.5">
      <c r="A29" s="13">
        <v>5</v>
      </c>
      <c r="B29" s="14" t="s">
        <v>29</v>
      </c>
      <c r="C29" s="23"/>
      <c r="D29" s="35"/>
      <c r="E29" s="23"/>
      <c r="F29" s="35"/>
      <c r="G29" s="23"/>
      <c r="H29" s="23"/>
      <c r="I29" s="23"/>
      <c r="J29" s="36">
        <v>4</v>
      </c>
      <c r="K29" s="23">
        <f>I29*J29</f>
        <v>0</v>
      </c>
      <c r="L29" s="35">
        <v>0.23</v>
      </c>
      <c r="M29" s="5">
        <f t="shared" si="3"/>
        <v>0</v>
      </c>
    </row>
    <row r="30" spans="1:13" s="2" customFormat="1" ht="32.25" customHeight="1">
      <c r="A30" s="18"/>
      <c r="B30" s="31"/>
      <c r="C30" s="31"/>
      <c r="D30" s="31"/>
      <c r="E30" s="31"/>
      <c r="F30" s="31"/>
      <c r="G30" s="45" t="e">
        <f>SUM(G25:G28)</f>
        <v>#REF!</v>
      </c>
      <c r="H30" s="45" t="e">
        <f>SUM(H25:H28)</f>
        <v>#REF!</v>
      </c>
      <c r="I30" s="20"/>
      <c r="J30" s="18"/>
      <c r="K30" s="46">
        <f>SUM(K25:K29)</f>
        <v>0</v>
      </c>
      <c r="L30" s="47"/>
      <c r="M30" s="46">
        <f>SUM(M25:M29)</f>
        <v>0</v>
      </c>
    </row>
    <row r="31" spans="1:13" s="2" customFormat="1" ht="15.75" customHeight="1">
      <c r="A31" s="18"/>
      <c r="B31" s="31"/>
      <c r="C31" s="31"/>
      <c r="D31" s="31"/>
      <c r="E31" s="31"/>
      <c r="F31" s="31"/>
      <c r="G31" s="32"/>
      <c r="H31" s="32"/>
      <c r="I31" s="20"/>
      <c r="J31" s="18"/>
      <c r="K31" s="20"/>
      <c r="L31" s="33"/>
      <c r="M31" s="20"/>
    </row>
    <row r="32" spans="1:13" ht="16.5" customHeight="1">
      <c r="A32" s="4"/>
      <c r="B32" s="55" t="s">
        <v>17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20.100000000000001" customHeight="1">
      <c r="A33" s="8" t="s">
        <v>0</v>
      </c>
      <c r="B33" s="9" t="s">
        <v>11</v>
      </c>
      <c r="C33" s="10" t="s">
        <v>4</v>
      </c>
      <c r="D33" s="10" t="s">
        <v>5</v>
      </c>
      <c r="E33" s="10" t="s">
        <v>6</v>
      </c>
      <c r="F33" s="10" t="s">
        <v>7</v>
      </c>
      <c r="G33" s="10" t="s">
        <v>8</v>
      </c>
      <c r="H33" s="10" t="s">
        <v>12</v>
      </c>
      <c r="I33" s="11" t="s">
        <v>9</v>
      </c>
      <c r="J33" s="8" t="s">
        <v>1</v>
      </c>
      <c r="K33" s="11" t="s">
        <v>10</v>
      </c>
      <c r="L33" s="12" t="s">
        <v>2</v>
      </c>
      <c r="M33" s="11" t="s">
        <v>3</v>
      </c>
    </row>
    <row r="34" spans="1:13" s="3" customFormat="1" ht="25.5">
      <c r="A34" s="13">
        <v>1</v>
      </c>
      <c r="B34" s="14" t="s">
        <v>23</v>
      </c>
      <c r="C34" s="15"/>
      <c r="D34" s="16"/>
      <c r="E34" s="15"/>
      <c r="F34" s="16"/>
      <c r="G34" s="15"/>
      <c r="H34" s="15"/>
      <c r="I34" s="5"/>
      <c r="J34" s="13">
        <v>1</v>
      </c>
      <c r="K34" s="5">
        <f>I34*J34</f>
        <v>0</v>
      </c>
      <c r="L34" s="17">
        <v>0.23</v>
      </c>
      <c r="M34" s="5">
        <f>(K34+(K34*0.23))</f>
        <v>0</v>
      </c>
    </row>
    <row r="35" spans="1:13" s="2" customFormat="1" ht="32.25" customHeight="1">
      <c r="A35" s="18"/>
      <c r="B35" s="19"/>
      <c r="C35" s="19"/>
      <c r="D35" s="19"/>
      <c r="E35" s="19"/>
      <c r="F35" s="19"/>
      <c r="G35" s="15">
        <f>SUM(G34:G34)</f>
        <v>0</v>
      </c>
      <c r="H35" s="15">
        <f>SUM(H34:H34)</f>
        <v>0</v>
      </c>
      <c r="I35" s="20"/>
      <c r="J35" s="18"/>
      <c r="K35" s="21">
        <f>SUM(K34)</f>
        <v>0</v>
      </c>
      <c r="L35" s="22"/>
      <c r="M35" s="21">
        <f>SUM(M34)</f>
        <v>0</v>
      </c>
    </row>
  </sheetData>
  <mergeCells count="9">
    <mergeCell ref="B32:M32"/>
    <mergeCell ref="B9:M9"/>
    <mergeCell ref="B23:M23"/>
    <mergeCell ref="B18:M18"/>
    <mergeCell ref="N13:O13"/>
    <mergeCell ref="L2:M2"/>
    <mergeCell ref="B4:M4"/>
    <mergeCell ref="B5:M5"/>
    <mergeCell ref="B7:M7"/>
  </mergeCells>
  <pageMargins left="0.31496062992125984" right="0.31496062992125984" top="0.35433070866141736" bottom="0.35433070866141736" header="0" footer="0.31496062992125984"/>
  <pageSetup paperSize="9" scale="62" orientation="portrait" horizontalDpi="4294967292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 Wrocław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beadac</cp:lastModifiedBy>
  <cp:lastPrinted>2020-11-23T09:53:45Z</cp:lastPrinted>
  <dcterms:created xsi:type="dcterms:W3CDTF">1997-02-26T13:46:56Z</dcterms:created>
  <dcterms:modified xsi:type="dcterms:W3CDTF">2020-11-23T11:29:18Z</dcterms:modified>
</cp:coreProperties>
</file>