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cennik do umowy" sheetId="1" r:id="rId1"/>
  </sheets>
  <definedNames>
    <definedName name="_xlnm.Print_Area" localSheetId="0">'cennik do umowy'!$A$1:$S$42</definedName>
    <definedName name="Stefan_Waczyński_1">'cennik do umowy'!#REF!</definedName>
  </definedNames>
  <calcPr fullCalcOnLoad="1"/>
</workbook>
</file>

<file path=xl/sharedStrings.xml><?xml version="1.0" encoding="utf-8"?>
<sst xmlns="http://schemas.openxmlformats.org/spreadsheetml/2006/main" count="91" uniqueCount="73">
  <si>
    <t>CENNIK KONSERWACJI:</t>
  </si>
  <si>
    <t>Usługi</t>
  </si>
  <si>
    <t>Czas</t>
  </si>
  <si>
    <t xml:space="preserve"> Wartość netto </t>
  </si>
  <si>
    <t>Konserwacja UPS</t>
  </si>
  <si>
    <t>Konserwacja terminala</t>
  </si>
  <si>
    <t>Firma:</t>
  </si>
  <si>
    <t>Konserwacja laptopa</t>
  </si>
  <si>
    <t>Konserwacja komputera stacjonarnego / AIO</t>
  </si>
  <si>
    <t>Sprzęt</t>
  </si>
  <si>
    <t>SERWERY</t>
  </si>
  <si>
    <t>UPS</t>
  </si>
  <si>
    <t>Macierz Dyskowa, NAS-y, Biblioteki taśmowe, sieciowe urządzenia aktywne</t>
  </si>
  <si>
    <t>DELL, HP</t>
  </si>
  <si>
    <t>DELL, EMC2,Synology,Qnap,Quantum,Cisco, Juniper</t>
  </si>
  <si>
    <t xml:space="preserve">producent </t>
  </si>
  <si>
    <t>EATON, APC</t>
  </si>
  <si>
    <t>Konserwacja CPD: serwera,NAS-a,macierzy dyskowej, Biblioteki taśmowej, sieciowe urządzenia aktywne</t>
  </si>
  <si>
    <t>Załącznik do Formularza Oferty</t>
  </si>
  <si>
    <t>Konserw.urządzeń biurowych (małych) drukujących i wiel.funkcyjnych - 
monochromatycznych</t>
  </si>
  <si>
    <t>Konserw.urządzeń biurowych (małych) drukujących i wiel.funkcyjnych - 
kolorowych</t>
  </si>
  <si>
    <t>Konserw. urz. wiel. funkcyjnych (dużych) (MFP,kserokopiarek Cyfrowych) mono</t>
  </si>
  <si>
    <t>Konserw. urz. wiel. funkcyjnych (dużych) (MFP,kserokopiarek Cyfrowych)kolor</t>
  </si>
  <si>
    <t xml:space="preserve">Konserw.urządzeń biurowych (małych) drukujących i wiel.funkcyjnych mono/kolor </t>
  </si>
  <si>
    <t>Konserw. urz. wiel.funkcyjnych (dużych pow.) (MFP,kserokopiarek Cyfrowych) mono/kolor</t>
  </si>
  <si>
    <t>Toshiba, Kyocera, OKI</t>
  </si>
  <si>
    <t>UWAGI:</t>
  </si>
  <si>
    <r>
      <rPr>
        <b/>
        <sz val="10"/>
        <rFont val="Arial"/>
        <family val="2"/>
      </rPr>
      <t>urz. biurowe ("małe" mono/kolor)</t>
    </r>
    <r>
      <rPr>
        <sz val="10"/>
        <rFont val="Arial"/>
        <family val="2"/>
      </rPr>
      <t xml:space="preserve"> -urządzenia jednostanowiskowe (do 55 kg)</t>
    </r>
  </si>
  <si>
    <r>
      <rPr>
        <b/>
        <sz val="10"/>
        <rFont val="Arial"/>
        <family val="2"/>
      </rPr>
      <t>urz. wiel.funkcyjnych (MFP/ksero cyf. "duże" mono/kolor)</t>
    </r>
    <r>
      <rPr>
        <sz val="10"/>
        <rFont val="Arial"/>
        <family val="2"/>
      </rPr>
      <t xml:space="preserve"> - urządzenia wolnostojące (pow.&gt;55 kg)</t>
    </r>
  </si>
  <si>
    <t>ilość
Koniecpol</t>
  </si>
  <si>
    <t>ilość
Lubliniec</t>
  </si>
  <si>
    <t>ilość
Myszków</t>
  </si>
  <si>
    <t>ilość
Katowice</t>
  </si>
  <si>
    <t>ilość
Gliwice</t>
  </si>
  <si>
    <t>ilość
Rybnik</t>
  </si>
  <si>
    <t>ilość
Racibórz</t>
  </si>
  <si>
    <t>ilość
Pszczyna</t>
  </si>
  <si>
    <t>ilość
Bielsko - Biała</t>
  </si>
  <si>
    <t>ilość
Cieszyn</t>
  </si>
  <si>
    <t>ilość
Zywiec</t>
  </si>
  <si>
    <t>ilość szt.
Częstochowa</t>
  </si>
  <si>
    <t>ilość szt.
Kłobuck</t>
  </si>
  <si>
    <t>ilość
 szt. urz.
Razem</t>
  </si>
  <si>
    <t>Wartość netto</t>
  </si>
  <si>
    <t>Wartość brutto</t>
  </si>
  <si>
    <t xml:space="preserve">ilość km </t>
  </si>
  <si>
    <t>koszt dojazdu 
 dla poszczególnych PT i OR</t>
  </si>
  <si>
    <t xml:space="preserve"> Wartość brutto </t>
  </si>
  <si>
    <t xml:space="preserve">Wartość netto km
</t>
  </si>
  <si>
    <t xml:space="preserve">Wartość brutto km
</t>
  </si>
  <si>
    <t>Razem Usługa dla poszczególnych PT i OR</t>
  </si>
  <si>
    <r>
      <rPr>
        <b/>
        <i/>
        <sz val="11"/>
        <rFont val="Calibri"/>
        <family val="2"/>
      </rPr>
      <t xml:space="preserve"> konserwacja-naprawa</t>
    </r>
    <r>
      <rPr>
        <i/>
        <sz val="11"/>
        <rFont val="Calibri"/>
        <family val="2"/>
      </rPr>
      <t xml:space="preserve"> /</t>
    </r>
    <r>
      <rPr>
        <i/>
        <sz val="11"/>
        <color indexed="30"/>
        <rFont val="Calibri"/>
        <family val="2"/>
      </rPr>
      <t xml:space="preserve"> 1km dojazdu</t>
    </r>
    <r>
      <rPr>
        <i/>
        <sz val="11"/>
        <rFont val="Calibri"/>
        <family val="2"/>
      </rPr>
      <t xml:space="preserve"> - ilość kilometrów z siedziby Wykonawcy do OR/PT KRUS -liczona na podstawie uzupełnionego załącznika. W przypadku wykonania usługi w tym samym dniu w kilku lokalizacjach - dodatkowo zostanie doliczona ilość km pomiędzy lokalizacjiami KRUS w której została wykonana Usługa naprawy/konserwacji - jaką  przejechał WYkonawca. (Wykonawca jest zobowiązany o wyznaczenie w km, możłiwie jak najkrótszej drogi pomiędzy  lokalizacjami KRUS a siedzibą firmy serwisującej)</t>
    </r>
  </si>
  <si>
    <r>
      <t xml:space="preserve">Wartość brutto </t>
    </r>
    <r>
      <rPr>
        <b/>
        <sz val="10"/>
        <color indexed="10"/>
        <rFont val="Calibri"/>
        <family val="2"/>
      </rPr>
      <t>(poz. S25)</t>
    </r>
  </si>
  <si>
    <t>Lenovo, HP, DELL, MLS, Acer</t>
  </si>
  <si>
    <t>PC/AIO,Laptopy,Terminale</t>
  </si>
  <si>
    <t>OKI,HP,Kyocera,Xerox,Toshiba, Samsung</t>
  </si>
  <si>
    <t>Załącznik nr 3 do umowy nr …/2021</t>
  </si>
  <si>
    <t>OPIS</t>
  </si>
  <si>
    <t>Cena netto (zł)</t>
  </si>
  <si>
    <t>Podatek VAT</t>
  </si>
  <si>
    <t>Cena brutto (zł)</t>
  </si>
  <si>
    <t>Lp.</t>
  </si>
  <si>
    <r>
      <rPr>
        <b/>
        <sz val="10"/>
        <rFont val="Arial"/>
        <family val="2"/>
      </rPr>
      <t>Kalkulacja cenowa Wykonawcy za realizację całości przdmiotu zamówienia</t>
    </r>
    <r>
      <rPr>
        <sz val="10"/>
        <rFont val="Arial"/>
        <family val="2"/>
      </rPr>
      <t xml:space="preserve">
 (zal nr 3 do Ogłoszenia o zamówieniu)</t>
    </r>
  </si>
  <si>
    <r>
      <t xml:space="preserve">Łączna wartość konserwacji 
</t>
    </r>
    <r>
      <rPr>
        <sz val="8"/>
        <color indexed="10"/>
        <rFont val="Arial"/>
        <family val="2"/>
      </rPr>
      <t>(poz. 01)</t>
    </r>
  </si>
  <si>
    <t>Dojazd:</t>
  </si>
  <si>
    <r>
      <t>Łączna wartość dojazdu do OR i PT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(poz 02)</t>
    </r>
  </si>
  <si>
    <t xml:space="preserve">Roboczogodzina  </t>
  </si>
  <si>
    <r>
      <t xml:space="preserve">Łączna wartość dojazdu do OR i PT </t>
    </r>
    <r>
      <rPr>
        <sz val="8"/>
        <color indexed="10"/>
        <rFont val="Arial"/>
        <family val="2"/>
      </rPr>
      <t>(poz 02)</t>
    </r>
  </si>
  <si>
    <t>DOJAZD ilość km z siedziby firmy serwisującej do jednostki KRUS</t>
  </si>
  <si>
    <t xml:space="preserve">Cena netto za 1km 
</t>
  </si>
  <si>
    <t>Razem konserwacja z dojazdem dla poszczególnych PT i OR</t>
  </si>
  <si>
    <t xml:space="preserve"> Cena netto
 za szt. </t>
  </si>
  <si>
    <t>RAZEM 
USŁUGA z Dojazdem OR/PT: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</si>
</sst>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00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i/>
      <sz val="12"/>
      <color indexed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indexed="3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FA"/>
        <bgColor indexed="64"/>
      </patternFill>
    </fill>
    <fill>
      <patternFill patternType="solid">
        <fgColor rgb="FFDAEF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>
        <color indexed="8"/>
      </right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8" fillId="24" borderId="0" xfId="0" applyFont="1" applyFill="1" applyBorder="1" applyAlignment="1">
      <alignment/>
    </xf>
    <xf numFmtId="164" fontId="24" fillId="24" borderId="0" xfId="0" applyNumberFormat="1" applyFont="1" applyFill="1" applyBorder="1" applyAlignment="1">
      <alignment wrapText="1"/>
    </xf>
    <xf numFmtId="43" fontId="0" fillId="0" borderId="0" xfId="0" applyNumberFormat="1" applyBorder="1" applyAlignment="1">
      <alignment/>
    </xf>
    <xf numFmtId="164" fontId="24" fillId="25" borderId="15" xfId="0" applyNumberFormat="1" applyFont="1" applyFill="1" applyBorder="1" applyAlignment="1">
      <alignment wrapText="1"/>
    </xf>
    <xf numFmtId="164" fontId="24" fillId="25" borderId="16" xfId="0" applyNumberFormat="1" applyFont="1" applyFill="1" applyBorder="1" applyAlignment="1">
      <alignment wrapText="1"/>
    </xf>
    <xf numFmtId="44" fontId="24" fillId="26" borderId="17" xfId="0" applyNumberFormat="1" applyFont="1" applyFill="1" applyBorder="1" applyAlignment="1">
      <alignment horizontal="center" vertical="center" wrapText="1"/>
    </xf>
    <xf numFmtId="44" fontId="24" fillId="26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18" fillId="27" borderId="13" xfId="0" applyFont="1" applyFill="1" applyBorder="1" applyAlignment="1">
      <alignment horizontal="center" vertical="center"/>
    </xf>
    <xf numFmtId="44" fontId="24" fillId="28" borderId="19" xfId="0" applyNumberFormat="1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 vertical="center"/>
    </xf>
    <xf numFmtId="44" fontId="38" fillId="29" borderId="20" xfId="0" applyNumberFormat="1" applyFont="1" applyFill="1" applyBorder="1" applyAlignment="1">
      <alignment horizontal="center" vertical="center"/>
    </xf>
    <xf numFmtId="44" fontId="38" fillId="29" borderId="21" xfId="0" applyNumberFormat="1" applyFont="1" applyFill="1" applyBorder="1" applyAlignment="1">
      <alignment vertical="center"/>
    </xf>
    <xf numFmtId="0" fontId="32" fillId="30" borderId="22" xfId="0" applyFont="1" applyFill="1" applyBorder="1" applyAlignment="1">
      <alignment/>
    </xf>
    <xf numFmtId="0" fontId="22" fillId="31" borderId="11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37" fillId="29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33" borderId="19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44" fontId="23" fillId="33" borderId="27" xfId="0" applyNumberFormat="1" applyFont="1" applyFill="1" applyBorder="1" applyAlignment="1">
      <alignment/>
    </xf>
    <xf numFmtId="44" fontId="23" fillId="33" borderId="11" xfId="0" applyNumberFormat="1" applyFont="1" applyFill="1" applyBorder="1" applyAlignment="1">
      <alignment/>
    </xf>
    <xf numFmtId="0" fontId="33" fillId="35" borderId="11" xfId="0" applyFont="1" applyFill="1" applyBorder="1" applyAlignment="1">
      <alignment horizontal="center" wrapText="1"/>
    </xf>
    <xf numFmtId="164" fontId="24" fillId="35" borderId="28" xfId="0" applyNumberFormat="1" applyFont="1" applyFill="1" applyBorder="1" applyAlignment="1">
      <alignment wrapText="1"/>
    </xf>
    <xf numFmtId="164" fontId="24" fillId="35" borderId="11" xfId="0" applyNumberFormat="1" applyFont="1" applyFill="1" applyBorder="1" applyAlignment="1">
      <alignment wrapText="1"/>
    </xf>
    <xf numFmtId="0" fontId="37" fillId="36" borderId="29" xfId="0" applyFont="1" applyFill="1" applyBorder="1" applyAlignment="1">
      <alignment horizontal="center" vertical="center" wrapText="1"/>
    </xf>
    <xf numFmtId="44" fontId="38" fillId="36" borderId="29" xfId="0" applyNumberFormat="1" applyFont="1" applyFill="1" applyBorder="1" applyAlignment="1">
      <alignment vertical="center"/>
    </xf>
    <xf numFmtId="44" fontId="38" fillId="36" borderId="20" xfId="0" applyNumberFormat="1" applyFont="1" applyFill="1" applyBorder="1" applyAlignment="1">
      <alignment horizontal="center" vertical="center"/>
    </xf>
    <xf numFmtId="43" fontId="23" fillId="37" borderId="19" xfId="0" applyNumberFormat="1" applyFont="1" applyFill="1" applyBorder="1" applyAlignment="1">
      <alignment horizontal="center"/>
    </xf>
    <xf numFmtId="0" fontId="33" fillId="38" borderId="19" xfId="0" applyFont="1" applyFill="1" applyBorder="1" applyAlignment="1">
      <alignment horizontal="center" vertical="center" wrapText="1"/>
    </xf>
    <xf numFmtId="164" fontId="24" fillId="38" borderId="19" xfId="0" applyNumberFormat="1" applyFont="1" applyFill="1" applyBorder="1" applyAlignment="1">
      <alignment vertical="center" wrapText="1"/>
    </xf>
    <xf numFmtId="0" fontId="37" fillId="33" borderId="30" xfId="0" applyFont="1" applyFill="1" applyBorder="1" applyAlignment="1">
      <alignment horizontal="center" vertical="center" wrapText="1"/>
    </xf>
    <xf numFmtId="44" fontId="38" fillId="33" borderId="30" xfId="0" applyNumberFormat="1" applyFont="1" applyFill="1" applyBorder="1" applyAlignment="1">
      <alignment vertical="center"/>
    </xf>
    <xf numFmtId="44" fontId="38" fillId="33" borderId="20" xfId="0" applyNumberFormat="1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wrapText="1"/>
    </xf>
    <xf numFmtId="0" fontId="30" fillId="32" borderId="32" xfId="0" applyFont="1" applyFill="1" applyBorder="1" applyAlignment="1">
      <alignment wrapText="1"/>
    </xf>
    <xf numFmtId="0" fontId="37" fillId="31" borderId="28" xfId="0" applyFont="1" applyFill="1" applyBorder="1" applyAlignment="1">
      <alignment vertical="top" wrapText="1"/>
    </xf>
    <xf numFmtId="0" fontId="37" fillId="31" borderId="28" xfId="0" applyFont="1" applyFill="1" applyBorder="1" applyAlignment="1">
      <alignment horizontal="center" vertical="top"/>
    </xf>
    <xf numFmtId="0" fontId="33" fillId="31" borderId="28" xfId="0" applyFont="1" applyFill="1" applyBorder="1" applyAlignment="1">
      <alignment horizontal="center" vertical="top" wrapText="1"/>
    </xf>
    <xf numFmtId="0" fontId="37" fillId="31" borderId="28" xfId="0" applyFont="1" applyFill="1" applyBorder="1" applyAlignment="1">
      <alignment vertical="top"/>
    </xf>
    <xf numFmtId="44" fontId="23" fillId="33" borderId="15" xfId="0" applyNumberFormat="1" applyFont="1" applyFill="1" applyBorder="1" applyAlignment="1">
      <alignment/>
    </xf>
    <xf numFmtId="44" fontId="23" fillId="33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3" fillId="25" borderId="15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39" borderId="3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18" fillId="32" borderId="34" xfId="0" applyFont="1" applyFill="1" applyBorder="1" applyAlignment="1">
      <alignment horizontal="center" vertical="center"/>
    </xf>
    <xf numFmtId="0" fontId="18" fillId="32" borderId="31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8" fillId="30" borderId="42" xfId="0" applyFont="1" applyFill="1" applyBorder="1" applyAlignment="1">
      <alignment horizontal="center"/>
    </xf>
    <xf numFmtId="0" fontId="18" fillId="30" borderId="43" xfId="0" applyFont="1" applyFill="1" applyBorder="1" applyAlignment="1">
      <alignment horizontal="center"/>
    </xf>
    <xf numFmtId="44" fontId="0" fillId="33" borderId="19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0" fillId="37" borderId="27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/>
    </xf>
    <xf numFmtId="0" fontId="0" fillId="27" borderId="44" xfId="0" applyFill="1" applyBorder="1" applyAlignment="1">
      <alignment horizontal="center" wrapText="1"/>
    </xf>
    <xf numFmtId="0" fontId="0" fillId="27" borderId="45" xfId="0" applyFill="1" applyBorder="1" applyAlignment="1">
      <alignment horizontal="center" wrapText="1"/>
    </xf>
    <xf numFmtId="0" fontId="0" fillId="27" borderId="46" xfId="0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7" xfId="0" applyFont="1" applyBorder="1" applyAlignment="1">
      <alignment horizontal="center" wrapText="1"/>
    </xf>
    <xf numFmtId="0" fontId="18" fillId="39" borderId="48" xfId="0" applyFont="1" applyFill="1" applyBorder="1" applyAlignment="1">
      <alignment horizontal="center" vertical="center" wrapText="1"/>
    </xf>
    <xf numFmtId="0" fontId="18" fillId="39" borderId="49" xfId="0" applyFont="1" applyFill="1" applyBorder="1" applyAlignment="1">
      <alignment horizontal="center" vertical="center" wrapText="1"/>
    </xf>
    <xf numFmtId="0" fontId="0" fillId="39" borderId="50" xfId="0" applyFill="1" applyBorder="1" applyAlignment="1">
      <alignment horizontal="center"/>
    </xf>
    <xf numFmtId="10" fontId="0" fillId="36" borderId="29" xfId="0" applyNumberFormat="1" applyFill="1" applyBorder="1" applyAlignment="1">
      <alignment vertical="center"/>
    </xf>
    <xf numFmtId="10" fontId="0" fillId="29" borderId="21" xfId="0" applyNumberFormat="1" applyFill="1" applyBorder="1" applyAlignment="1">
      <alignment vertical="center"/>
    </xf>
    <xf numFmtId="10" fontId="0" fillId="33" borderId="30" xfId="0" applyNumberFormat="1" applyFill="1" applyBorder="1" applyAlignment="1">
      <alignment vertical="center"/>
    </xf>
    <xf numFmtId="44" fontId="23" fillId="33" borderId="51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abSelected="1" zoomScale="85" zoomScaleNormal="85" workbookViewId="0" topLeftCell="A4">
      <selection activeCell="R22" sqref="R22"/>
    </sheetView>
  </sheetViews>
  <sheetFormatPr defaultColWidth="9.140625" defaultRowHeight="12.75"/>
  <cols>
    <col min="1" max="1" width="40.7109375" style="0" customWidth="1"/>
    <col min="2" max="2" width="12.57421875" style="0" customWidth="1"/>
    <col min="3" max="3" width="8.28125" style="0" customWidth="1"/>
    <col min="4" max="6" width="14.7109375" style="0" customWidth="1"/>
    <col min="7" max="7" width="15.8515625" style="0" customWidth="1"/>
    <col min="8" max="16" width="14.7109375" style="0" customWidth="1"/>
    <col min="17" max="17" width="17.00390625" style="0" customWidth="1"/>
    <col min="18" max="19" width="14.7109375" style="0" customWidth="1"/>
    <col min="20" max="20" width="17.7109375" style="0" customWidth="1"/>
    <col min="21" max="21" width="9.140625" style="7" customWidth="1"/>
    <col min="24" max="24" width="34.00390625" style="0" customWidth="1"/>
  </cols>
  <sheetData>
    <row r="1" spans="16:20" ht="12.75">
      <c r="P1" s="79" t="s">
        <v>56</v>
      </c>
      <c r="Q1" s="79"/>
      <c r="R1" s="79"/>
      <c r="S1" s="79"/>
      <c r="T1" s="112"/>
    </row>
    <row r="2" spans="16:20" ht="16.5" customHeight="1">
      <c r="P2" t="s">
        <v>18</v>
      </c>
      <c r="R2" s="6"/>
      <c r="T2" s="112"/>
    </row>
    <row r="3" spans="18:20" ht="0.75" customHeight="1" thickBot="1">
      <c r="R3" s="6"/>
      <c r="T3" s="112"/>
    </row>
    <row r="4" spans="3:20" ht="42" customHeight="1" thickBot="1">
      <c r="C4" s="103" t="s">
        <v>62</v>
      </c>
      <c r="D4" s="104"/>
      <c r="E4" s="104"/>
      <c r="F4" s="104"/>
      <c r="G4" s="105"/>
      <c r="H4" s="27"/>
      <c r="I4" s="28"/>
      <c r="J4" s="14"/>
      <c r="R4" s="6"/>
      <c r="T4" s="112"/>
    </row>
    <row r="5" spans="1:20" ht="21.75" customHeight="1" thickBot="1">
      <c r="A5" s="10"/>
      <c r="C5" s="33" t="s">
        <v>61</v>
      </c>
      <c r="D5" s="31" t="s">
        <v>57</v>
      </c>
      <c r="E5" s="32" t="s">
        <v>58</v>
      </c>
      <c r="F5" s="32" t="s">
        <v>59</v>
      </c>
      <c r="G5" s="32" t="s">
        <v>60</v>
      </c>
      <c r="H5" s="14"/>
      <c r="I5" s="29"/>
      <c r="J5" s="14"/>
      <c r="Q5" s="1"/>
      <c r="T5" s="112"/>
    </row>
    <row r="6" spans="1:20" ht="39" customHeight="1">
      <c r="A6" s="10"/>
      <c r="C6" s="44">
        <v>1</v>
      </c>
      <c r="D6" s="58" t="s">
        <v>63</v>
      </c>
      <c r="E6" s="59">
        <f>SUM(R21)</f>
        <v>0</v>
      </c>
      <c r="F6" s="117"/>
      <c r="G6" s="60">
        <f>PRODUCT(E6,1.23)</f>
        <v>0</v>
      </c>
      <c r="H6" s="14"/>
      <c r="I6" s="30"/>
      <c r="J6" s="14"/>
      <c r="Q6" s="1"/>
      <c r="S6" s="75"/>
      <c r="T6" s="112"/>
    </row>
    <row r="7" spans="1:20" ht="35.25" customHeight="1" thickBot="1">
      <c r="A7" s="10"/>
      <c r="C7" s="49">
        <v>2</v>
      </c>
      <c r="D7" s="46" t="s">
        <v>65</v>
      </c>
      <c r="E7" s="38">
        <f>SUM(R25)</f>
        <v>0</v>
      </c>
      <c r="F7" s="118"/>
      <c r="G7" s="37">
        <f>PRODUCT(E7,1.23)</f>
        <v>0</v>
      </c>
      <c r="H7" s="14"/>
      <c r="I7" s="30"/>
      <c r="Q7" s="1"/>
      <c r="T7" s="112"/>
    </row>
    <row r="8" spans="1:20" ht="57.75" customHeight="1">
      <c r="A8" s="10"/>
      <c r="C8" s="34">
        <v>3</v>
      </c>
      <c r="D8" s="64" t="s">
        <v>66</v>
      </c>
      <c r="E8" s="65">
        <v>0</v>
      </c>
      <c r="F8" s="119"/>
      <c r="G8" s="66">
        <f>PRODUCT(E8,1.23)</f>
        <v>0</v>
      </c>
      <c r="H8" s="14"/>
      <c r="I8" s="30"/>
      <c r="J8" s="47"/>
      <c r="P8" s="1"/>
      <c r="Q8" s="1"/>
      <c r="T8" s="112"/>
    </row>
    <row r="9" spans="16:20" ht="16.5" customHeight="1">
      <c r="P9" s="109" t="s">
        <v>6</v>
      </c>
      <c r="Q9" s="109"/>
      <c r="R9" s="109"/>
      <c r="S9" s="109"/>
      <c r="T9" s="112"/>
    </row>
    <row r="10" spans="1:20" ht="16.5" customHeight="1" thickBot="1">
      <c r="A10" s="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10"/>
      <c r="Q10" s="110"/>
      <c r="R10" s="110"/>
      <c r="S10" s="110"/>
      <c r="T10" s="112"/>
    </row>
    <row r="11" spans="1:20" ht="36.75" customHeight="1" thickBot="1">
      <c r="A11" s="40" t="s">
        <v>1</v>
      </c>
      <c r="B11" s="69" t="s">
        <v>71</v>
      </c>
      <c r="C11" s="70" t="s">
        <v>2</v>
      </c>
      <c r="D11" s="71" t="s">
        <v>40</v>
      </c>
      <c r="E11" s="71" t="s">
        <v>41</v>
      </c>
      <c r="F11" s="71" t="s">
        <v>29</v>
      </c>
      <c r="G11" s="71" t="s">
        <v>30</v>
      </c>
      <c r="H11" s="71" t="s">
        <v>31</v>
      </c>
      <c r="I11" s="71" t="s">
        <v>32</v>
      </c>
      <c r="J11" s="71" t="s">
        <v>33</v>
      </c>
      <c r="K11" s="71" t="s">
        <v>34</v>
      </c>
      <c r="L11" s="71" t="s">
        <v>35</v>
      </c>
      <c r="M11" s="71" t="s">
        <v>36</v>
      </c>
      <c r="N11" s="71" t="s">
        <v>37</v>
      </c>
      <c r="O11" s="71" t="s">
        <v>38</v>
      </c>
      <c r="P11" s="71" t="s">
        <v>39</v>
      </c>
      <c r="Q11" s="71" t="s">
        <v>42</v>
      </c>
      <c r="R11" s="72" t="s">
        <v>3</v>
      </c>
      <c r="S11" s="69" t="s">
        <v>47</v>
      </c>
      <c r="T11" s="112"/>
    </row>
    <row r="12" spans="1:20" ht="39.75" customHeight="1" thickBot="1">
      <c r="A12" s="67" t="s">
        <v>17</v>
      </c>
      <c r="B12" s="3">
        <v>0</v>
      </c>
      <c r="C12" s="41">
        <v>60</v>
      </c>
      <c r="D12" s="41">
        <v>11</v>
      </c>
      <c r="E12" s="41">
        <v>1</v>
      </c>
      <c r="F12" s="41">
        <v>1</v>
      </c>
      <c r="G12" s="41">
        <v>1</v>
      </c>
      <c r="H12" s="41">
        <v>1</v>
      </c>
      <c r="I12" s="41">
        <v>8</v>
      </c>
      <c r="J12" s="41">
        <v>1</v>
      </c>
      <c r="K12" s="41">
        <v>1</v>
      </c>
      <c r="L12" s="41">
        <v>1</v>
      </c>
      <c r="M12" s="41">
        <v>1</v>
      </c>
      <c r="N12" s="41">
        <v>2</v>
      </c>
      <c r="O12" s="41">
        <v>1</v>
      </c>
      <c r="P12" s="41">
        <v>1</v>
      </c>
      <c r="Q12" s="41">
        <f>SUM(D12:P12)</f>
        <v>31</v>
      </c>
      <c r="R12" s="4">
        <f aca="true" t="shared" si="0" ref="R12:R20">PRODUCT(B12,SUM(D12:P12))</f>
        <v>0</v>
      </c>
      <c r="S12" s="3">
        <f>PRODUCT(R12,1.23)</f>
        <v>0</v>
      </c>
      <c r="T12" s="112"/>
    </row>
    <row r="13" spans="1:20" ht="16.5" customHeight="1" thickBot="1">
      <c r="A13" s="67" t="s">
        <v>7</v>
      </c>
      <c r="B13" s="3">
        <v>0</v>
      </c>
      <c r="C13" s="41">
        <v>20</v>
      </c>
      <c r="D13" s="41">
        <v>4</v>
      </c>
      <c r="E13" s="41">
        <v>1</v>
      </c>
      <c r="F13" s="41">
        <v>1</v>
      </c>
      <c r="G13" s="41">
        <v>1</v>
      </c>
      <c r="H13" s="41">
        <v>1</v>
      </c>
      <c r="I13" s="41">
        <v>3</v>
      </c>
      <c r="J13" s="41">
        <v>0</v>
      </c>
      <c r="K13" s="41">
        <v>1</v>
      </c>
      <c r="L13" s="41">
        <v>2</v>
      </c>
      <c r="M13" s="41">
        <v>1</v>
      </c>
      <c r="N13" s="41">
        <v>3</v>
      </c>
      <c r="O13" s="41">
        <v>1</v>
      </c>
      <c r="P13" s="41">
        <v>1</v>
      </c>
      <c r="Q13" s="41">
        <f aca="true" t="shared" si="1" ref="Q13:Q20">SUM(D13:P13)</f>
        <v>20</v>
      </c>
      <c r="R13" s="4">
        <f t="shared" si="0"/>
        <v>0</v>
      </c>
      <c r="S13" s="3">
        <f aca="true" t="shared" si="2" ref="S13:S20">PRODUCT(R13,1.23)</f>
        <v>0</v>
      </c>
      <c r="T13" s="112"/>
    </row>
    <row r="14" spans="1:20" ht="16.5" customHeight="1" thickBot="1">
      <c r="A14" s="67" t="s">
        <v>8</v>
      </c>
      <c r="B14" s="3">
        <v>0</v>
      </c>
      <c r="C14" s="41">
        <v>40</v>
      </c>
      <c r="D14" s="41">
        <v>37</v>
      </c>
      <c r="E14" s="41">
        <v>15</v>
      </c>
      <c r="F14" s="41">
        <v>9</v>
      </c>
      <c r="G14" s="41">
        <v>8</v>
      </c>
      <c r="H14" s="41">
        <v>11</v>
      </c>
      <c r="I14" s="41">
        <v>13</v>
      </c>
      <c r="J14" s="41">
        <v>8</v>
      </c>
      <c r="K14" s="41">
        <v>9</v>
      </c>
      <c r="L14" s="41">
        <v>9</v>
      </c>
      <c r="M14" s="41">
        <v>12</v>
      </c>
      <c r="N14" s="41">
        <v>23</v>
      </c>
      <c r="O14" s="41">
        <v>10</v>
      </c>
      <c r="P14" s="41">
        <v>10</v>
      </c>
      <c r="Q14" s="41">
        <f>SUM(D14:P14)</f>
        <v>174</v>
      </c>
      <c r="R14" s="4">
        <f t="shared" si="0"/>
        <v>0</v>
      </c>
      <c r="S14" s="3">
        <f t="shared" si="2"/>
        <v>0</v>
      </c>
      <c r="T14" s="112"/>
    </row>
    <row r="15" spans="1:20" ht="16.5" customHeight="1" thickBot="1">
      <c r="A15" s="67" t="s">
        <v>5</v>
      </c>
      <c r="B15" s="3">
        <v>0</v>
      </c>
      <c r="C15" s="41">
        <v>20</v>
      </c>
      <c r="D15" s="41">
        <v>45</v>
      </c>
      <c r="E15" s="41">
        <v>0</v>
      </c>
      <c r="F15" s="41">
        <v>0</v>
      </c>
      <c r="G15" s="41">
        <v>0</v>
      </c>
      <c r="H15" s="41">
        <v>0</v>
      </c>
      <c r="I15" s="41">
        <v>40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f t="shared" si="1"/>
        <v>85</v>
      </c>
      <c r="R15" s="4">
        <f t="shared" si="0"/>
        <v>0</v>
      </c>
      <c r="S15" s="3">
        <f t="shared" si="2"/>
        <v>0</v>
      </c>
      <c r="T15" s="112"/>
    </row>
    <row r="16" spans="1:22" ht="45" customHeight="1" thickBot="1">
      <c r="A16" s="68" t="s">
        <v>19</v>
      </c>
      <c r="B16" s="3">
        <v>0</v>
      </c>
      <c r="C16" s="41">
        <v>45</v>
      </c>
      <c r="D16" s="41">
        <v>33</v>
      </c>
      <c r="E16" s="41">
        <v>7</v>
      </c>
      <c r="F16" s="41">
        <v>6</v>
      </c>
      <c r="G16" s="41">
        <v>5</v>
      </c>
      <c r="H16" s="41">
        <v>6</v>
      </c>
      <c r="I16" s="41">
        <v>16</v>
      </c>
      <c r="J16" s="41">
        <v>4</v>
      </c>
      <c r="K16" s="41">
        <v>5</v>
      </c>
      <c r="L16" s="41">
        <v>4</v>
      </c>
      <c r="M16" s="41">
        <v>5</v>
      </c>
      <c r="N16" s="41">
        <v>15</v>
      </c>
      <c r="O16" s="41">
        <v>8</v>
      </c>
      <c r="P16" s="41">
        <v>7</v>
      </c>
      <c r="Q16" s="41">
        <f t="shared" si="1"/>
        <v>121</v>
      </c>
      <c r="R16" s="4">
        <f t="shared" si="0"/>
        <v>0</v>
      </c>
      <c r="S16" s="3">
        <f>PRODUCT(R16,1.23)</f>
        <v>0</v>
      </c>
      <c r="T16" s="112"/>
      <c r="V16" s="9"/>
    </row>
    <row r="17" spans="1:22" ht="45" customHeight="1" thickBot="1">
      <c r="A17" s="68" t="s">
        <v>20</v>
      </c>
      <c r="B17" s="3">
        <v>0</v>
      </c>
      <c r="C17" s="41">
        <v>45</v>
      </c>
      <c r="D17" s="41">
        <v>2</v>
      </c>
      <c r="E17" s="41">
        <v>0</v>
      </c>
      <c r="F17" s="41">
        <v>0</v>
      </c>
      <c r="G17" s="41">
        <v>1</v>
      </c>
      <c r="H17" s="41">
        <v>0</v>
      </c>
      <c r="I17" s="41">
        <v>4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f t="shared" si="1"/>
        <v>8</v>
      </c>
      <c r="R17" s="4">
        <f t="shared" si="0"/>
        <v>0</v>
      </c>
      <c r="S17" s="3">
        <f t="shared" si="2"/>
        <v>0</v>
      </c>
      <c r="T17" s="112"/>
      <c r="V17" s="9"/>
    </row>
    <row r="18" spans="1:20" ht="28.5" customHeight="1" thickBot="1">
      <c r="A18" s="67" t="s">
        <v>21</v>
      </c>
      <c r="B18" s="3">
        <v>0</v>
      </c>
      <c r="C18" s="45">
        <v>75</v>
      </c>
      <c r="D18" s="45">
        <v>3</v>
      </c>
      <c r="E18" s="45">
        <v>1</v>
      </c>
      <c r="F18" s="45">
        <v>1</v>
      </c>
      <c r="G18" s="45">
        <v>1</v>
      </c>
      <c r="H18" s="45">
        <v>1</v>
      </c>
      <c r="I18" s="45">
        <v>2</v>
      </c>
      <c r="J18" s="45">
        <v>0</v>
      </c>
      <c r="K18" s="45">
        <v>0</v>
      </c>
      <c r="L18" s="45">
        <v>1</v>
      </c>
      <c r="M18" s="45">
        <v>0</v>
      </c>
      <c r="N18" s="45">
        <v>0</v>
      </c>
      <c r="O18" s="50">
        <v>0</v>
      </c>
      <c r="P18" s="51">
        <v>0</v>
      </c>
      <c r="Q18" s="42">
        <f t="shared" si="1"/>
        <v>10</v>
      </c>
      <c r="R18" s="4">
        <f t="shared" si="0"/>
        <v>0</v>
      </c>
      <c r="S18" s="5">
        <f t="shared" si="2"/>
        <v>0</v>
      </c>
      <c r="T18" s="112"/>
    </row>
    <row r="19" spans="1:24" ht="28.5" customHeight="1" thickBot="1">
      <c r="A19" s="67" t="s">
        <v>22</v>
      </c>
      <c r="B19" s="3">
        <v>0</v>
      </c>
      <c r="C19" s="45">
        <v>75</v>
      </c>
      <c r="D19" s="41">
        <v>1</v>
      </c>
      <c r="E19" s="41"/>
      <c r="F19" s="41"/>
      <c r="G19" s="41"/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52">
        <v>0</v>
      </c>
      <c r="P19" s="42">
        <v>0</v>
      </c>
      <c r="Q19" s="42">
        <f t="shared" si="1"/>
        <v>1</v>
      </c>
      <c r="R19" s="4">
        <f t="shared" si="0"/>
        <v>0</v>
      </c>
      <c r="S19" s="3">
        <f t="shared" si="2"/>
        <v>0</v>
      </c>
      <c r="T19" s="112"/>
      <c r="X19" s="11"/>
    </row>
    <row r="20" spans="1:24" ht="16.5" customHeight="1" thickBot="1">
      <c r="A20" s="67" t="s">
        <v>4</v>
      </c>
      <c r="B20" s="3">
        <v>0</v>
      </c>
      <c r="C20" s="41">
        <v>60</v>
      </c>
      <c r="D20" s="41">
        <v>2</v>
      </c>
      <c r="E20" s="41">
        <v>0</v>
      </c>
      <c r="F20" s="41">
        <v>0</v>
      </c>
      <c r="G20" s="41">
        <v>0</v>
      </c>
      <c r="H20" s="41">
        <v>0</v>
      </c>
      <c r="I20" s="41">
        <v>3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1</v>
      </c>
      <c r="P20" s="41">
        <v>1</v>
      </c>
      <c r="Q20" s="43">
        <f t="shared" si="1"/>
        <v>8</v>
      </c>
      <c r="R20" s="4">
        <f t="shared" si="0"/>
        <v>0</v>
      </c>
      <c r="S20" s="3">
        <f t="shared" si="2"/>
        <v>0</v>
      </c>
      <c r="T20" s="112"/>
      <c r="X20" s="11"/>
    </row>
    <row r="21" spans="1:24" ht="36" customHeight="1" thickBot="1">
      <c r="A21" s="83" t="s">
        <v>50</v>
      </c>
      <c r="B21" s="82" t="s">
        <v>43</v>
      </c>
      <c r="C21" s="82"/>
      <c r="D21" s="54">
        <f>SUM(PRODUCT(D12,B12),PRODUCT(D13,B13),PRODUCT(D14,B14),PRODUCT(D15,B15),PRODUCT(D16,B16),PRODUCT(D17,B17),PRODUCT(D18,B18),PRODUCT(D19,B19),PRODUCT(D20,B20))</f>
        <v>0</v>
      </c>
      <c r="E21" s="54">
        <f>SUM(PRODUCT(E12,B12),PRODUCT(E13,B13),PRODUCT(E14,B14),PRODUCT(E15,B15),PRODUCT(E16,B16),PRODUCT(E17,B17),PRODUCT(E18,B18),PRODUCT(E19,B19),PRODUCT(E20,B20))</f>
        <v>0</v>
      </c>
      <c r="F21" s="54">
        <f>SUM(PRODUCT(F12,B12),PRODUCT(F13,B13),PRODUCT(F14,B14),PRODUCT(F15,B15),PRODUCT(F16,B16),PRODUCT(F17,B17),PRODUCT(F18,B18),PRODUCT(F19,B19),PRODUCT(F20,B20))</f>
        <v>0</v>
      </c>
      <c r="G21" s="54">
        <f>SUM(PRODUCT(G12,B12),PRODUCT(G13,B13),PRODUCT(G14,B14),PRODUCT(G15,B15),PRODUCT(G16,B16),PRODUCT(G17,B17),PRODUCT(G18,B18),PRODUCT(G19,B19),PRODUCT(G20,B20))</f>
        <v>0</v>
      </c>
      <c r="H21" s="54">
        <f>SUM(PRODUCT(H12,B12),PRODUCT(H13,B13),PRODUCT(H14,B14),PRODUCT(H15,B15),PRODUCT(H16,B16),PRODUCT(H17,B17),PRODUCT(H18,B18),PRODUCT(H19,B19),PRODUCT(H20,B20))</f>
        <v>0</v>
      </c>
      <c r="I21" s="54">
        <f>SUM(PRODUCT(I12,B12),PRODUCT(I13,B13),PRODUCT(I14,B14),PRODUCT(I15,B15),PRODUCT(I16,B16),PRODUCT(I17,B17),PRODUCT(I18,B18),PRODUCT(I19,B19),PRODUCT(I20,B20))</f>
        <v>0</v>
      </c>
      <c r="J21" s="54">
        <f>SUM(PRODUCT(J12,B12),PRODUCT(J13,B13),PRODUCT(J14,B14),PRODUCT(J15,B15),PRODUCT(J16,B16),PRODUCT(J17,B17),PRODUCT(J18,B18),PRODUCT(J19,B19),PRODUCT(J20,B20))</f>
        <v>0</v>
      </c>
      <c r="K21" s="54">
        <f>SUM(PRODUCT(K12,B12),PRODUCT(K13,B13),PRODUCT(K14,B14),PRODUCT(K15,B15),PRODUCT(K16,B16),PRODUCT(K17,B17),PRODUCT(K18,B18),PRODUCT(K19,B19),PRODUCT(K20,B20))</f>
        <v>0</v>
      </c>
      <c r="L21" s="54">
        <f>SUM(PRODUCT(L12,B12),PRODUCT(L13,B13),PRODUCT(L14,B14),PRODUCT(L15,B15),PRODUCT(L16,B16),PRODUCT(L17,B17),PRODUCT(L18,B18),PRODUCT(L19,B19),PRODUCT(L20,B20))</f>
        <v>0</v>
      </c>
      <c r="M21" s="54">
        <f>SUM(PRODUCT(M12,B12),PRODUCT(M13,B13),PRODUCT(M14,B14),PRODUCT(M15,B15),PRODUCT(M16,B16),PRODUCT(M17,B17),PRODUCT(M18,B18),PRODUCT(M19,B19),PRODUCT(M20,B20))</f>
        <v>0</v>
      </c>
      <c r="N21" s="54">
        <f>SUM(PRODUCT(N12,B12),PRODUCT(N13,B13),PRODUCT(N14,B14),PRODUCT(N15,B15),PRODUCT(N16,B16),PRODUCT(N17,B17),PRODUCT(N18,B18),PRODUCT(N19,B19),PRODUCT(N20,B20))</f>
        <v>0</v>
      </c>
      <c r="O21" s="54">
        <f>SUM(PRODUCT(O12,B12),PRODUCT(O13,B13),PRODUCT(O14,B14),PRODUCT(O15,B15),PRODUCT(O16,B16),PRODUCT(O17,B17),PRODUCT(O18,B18),PRODUCT(O19,B19),PRODUCT(O20,B20))</f>
        <v>0</v>
      </c>
      <c r="P21" s="120">
        <f>SUM(PRODUCT(P12,B12),PRODUCT(P13,B13),PRODUCT(P14,B14),PRODUCT(P15,B15),PRODUCT(P16,B16),PRODUCT(P17,B17),PRODUCT(P18,B18),PRODUCT(P19,B19),PRODUCT(P20,B20))</f>
        <v>0</v>
      </c>
      <c r="Q21" s="55" t="s">
        <v>63</v>
      </c>
      <c r="R21" s="56">
        <f>SUM(R12:R20)</f>
        <v>0</v>
      </c>
      <c r="S21" s="57">
        <f>SUM(S12:S20)</f>
        <v>0</v>
      </c>
      <c r="T21" s="112"/>
      <c r="X21" s="13"/>
    </row>
    <row r="22" spans="1:24" ht="33" customHeight="1" thickBot="1">
      <c r="A22" s="84"/>
      <c r="B22" s="82" t="s">
        <v>44</v>
      </c>
      <c r="C22" s="82"/>
      <c r="D22" s="54">
        <f>PRODUCT(D21,1.23)</f>
        <v>0</v>
      </c>
      <c r="E22" s="54">
        <f>PRODUCT(E21,1.23)</f>
        <v>0</v>
      </c>
      <c r="F22" s="54">
        <f>PRODUCT(F21,1.23)</f>
        <v>0</v>
      </c>
      <c r="G22" s="54">
        <f aca="true" t="shared" si="3" ref="G22:P22">PRODUCT(G21,1.23)</f>
        <v>0</v>
      </c>
      <c r="H22" s="54">
        <f>PRODUCT(H21,1.23)</f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  <c r="Q22" s="20"/>
      <c r="R22" s="21"/>
      <c r="S22" s="21"/>
      <c r="T22" s="112"/>
      <c r="X22" s="13"/>
    </row>
    <row r="23" spans="1:24" ht="33" customHeight="1" thickBot="1">
      <c r="A23" s="106" t="s">
        <v>64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12"/>
      <c r="X23" s="13"/>
    </row>
    <row r="24" spans="1:24" ht="51.75" customHeight="1" thickBot="1">
      <c r="A24" s="101" t="s">
        <v>68</v>
      </c>
      <c r="B24" s="85" t="s">
        <v>69</v>
      </c>
      <c r="C24" s="85"/>
      <c r="D24" s="61" t="s">
        <v>45</v>
      </c>
      <c r="E24" s="61" t="s">
        <v>45</v>
      </c>
      <c r="F24" s="61" t="s">
        <v>45</v>
      </c>
      <c r="G24" s="61" t="s">
        <v>45</v>
      </c>
      <c r="H24" s="61" t="s">
        <v>45</v>
      </c>
      <c r="I24" s="61" t="s">
        <v>45</v>
      </c>
      <c r="J24" s="61" t="s">
        <v>45</v>
      </c>
      <c r="K24" s="61" t="s">
        <v>45</v>
      </c>
      <c r="L24" s="61" t="s">
        <v>45</v>
      </c>
      <c r="M24" s="61" t="s">
        <v>45</v>
      </c>
      <c r="N24" s="61" t="s">
        <v>45</v>
      </c>
      <c r="O24" s="61" t="s">
        <v>45</v>
      </c>
      <c r="P24" s="61" t="s">
        <v>45</v>
      </c>
      <c r="Q24" s="62" t="s">
        <v>67</v>
      </c>
      <c r="R24" s="63" t="s">
        <v>48</v>
      </c>
      <c r="S24" s="63" t="s">
        <v>49</v>
      </c>
      <c r="T24" s="112"/>
      <c r="X24" s="13"/>
    </row>
    <row r="25" spans="1:24" ht="21.75" customHeight="1" thickBot="1">
      <c r="A25" s="101"/>
      <c r="B25" s="97">
        <v>0</v>
      </c>
      <c r="C25" s="97"/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36">
        <f>SUM(D25:P25)</f>
        <v>0</v>
      </c>
      <c r="R25" s="35">
        <f>PRODUCT(B25,SUM(D25:P25))</f>
        <v>0</v>
      </c>
      <c r="S25" s="35">
        <f>PRODUCT(R25,1.23)</f>
        <v>0</v>
      </c>
      <c r="T25" s="112"/>
      <c r="X25" s="13"/>
    </row>
    <row r="26" spans="1:24" ht="16.5" customHeight="1" thickBot="1">
      <c r="A26" s="99" t="s">
        <v>46</v>
      </c>
      <c r="B26" s="102" t="s">
        <v>43</v>
      </c>
      <c r="C26" s="102"/>
      <c r="D26" s="53">
        <f>PRODUCT(D25,B25)</f>
        <v>0</v>
      </c>
      <c r="E26" s="53">
        <f>PRODUCT(B25,E25)</f>
        <v>0</v>
      </c>
      <c r="F26" s="53">
        <f>PRODUCT(B25,F25)</f>
        <v>0</v>
      </c>
      <c r="G26" s="53">
        <f>PRODUCT(B25,G25)</f>
        <v>0</v>
      </c>
      <c r="H26" s="53">
        <f>PRODUCT(B25,H25)</f>
        <v>0</v>
      </c>
      <c r="I26" s="53">
        <f>PRODUCT(B25,I25)</f>
        <v>0</v>
      </c>
      <c r="J26" s="53">
        <f>PRODUCT(B25,J25)</f>
        <v>0</v>
      </c>
      <c r="K26" s="53">
        <f>PRODUCT(B25,K25)</f>
        <v>0</v>
      </c>
      <c r="L26" s="53">
        <f>PRODUCT(B25,L25)</f>
        <v>0</v>
      </c>
      <c r="M26" s="53">
        <f>PRODUCT(B25,M25)</f>
        <v>0</v>
      </c>
      <c r="N26" s="53">
        <f>PRODUCT(B25,N25)</f>
        <v>0</v>
      </c>
      <c r="O26" s="53">
        <f>PRODUCT(B25,O25)</f>
        <v>0</v>
      </c>
      <c r="P26" s="53">
        <f>PRODUCT(B25,P25)</f>
        <v>0</v>
      </c>
      <c r="Q26" s="20"/>
      <c r="R26" s="21"/>
      <c r="S26" s="21"/>
      <c r="T26" s="112"/>
      <c r="X26" s="13"/>
    </row>
    <row r="27" spans="1:24" ht="16.5" customHeight="1" thickBot="1">
      <c r="A27" s="100"/>
      <c r="B27" s="98" t="s">
        <v>44</v>
      </c>
      <c r="C27" s="98"/>
      <c r="D27" s="54">
        <f>PRODUCT(D26,1.23)</f>
        <v>0</v>
      </c>
      <c r="E27" s="54">
        <f>PRODUCT(E26,1.23)</f>
        <v>0</v>
      </c>
      <c r="F27" s="54">
        <f aca="true" t="shared" si="4" ref="F27:P27">PRODUCT(F26,1.23)</f>
        <v>0</v>
      </c>
      <c r="G27" s="54">
        <f t="shared" si="4"/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54">
        <f t="shared" si="4"/>
        <v>0</v>
      </c>
      <c r="Q27" s="20"/>
      <c r="R27" s="21"/>
      <c r="S27" s="21"/>
      <c r="T27" s="112"/>
      <c r="X27" s="13"/>
    </row>
    <row r="28" spans="1:24" ht="34.5" customHeight="1" thickBo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12"/>
      <c r="X28" s="13"/>
    </row>
    <row r="29" spans="1:24" ht="27.75" customHeight="1" thickBot="1" thickTop="1">
      <c r="A29" s="114" t="s">
        <v>70</v>
      </c>
      <c r="B29" s="116" t="s">
        <v>43</v>
      </c>
      <c r="C29" s="116"/>
      <c r="D29" s="73">
        <f aca="true" t="shared" si="5" ref="D29:P29">SUM(D21,D26)</f>
        <v>0</v>
      </c>
      <c r="E29" s="73">
        <f t="shared" si="5"/>
        <v>0</v>
      </c>
      <c r="F29" s="73">
        <f t="shared" si="5"/>
        <v>0</v>
      </c>
      <c r="G29" s="73">
        <f t="shared" si="5"/>
        <v>0</v>
      </c>
      <c r="H29" s="73">
        <f t="shared" si="5"/>
        <v>0</v>
      </c>
      <c r="I29" s="73">
        <f t="shared" si="5"/>
        <v>0</v>
      </c>
      <c r="J29" s="73">
        <f t="shared" si="5"/>
        <v>0</v>
      </c>
      <c r="K29" s="73">
        <f t="shared" si="5"/>
        <v>0</v>
      </c>
      <c r="L29" s="73">
        <f t="shared" si="5"/>
        <v>0</v>
      </c>
      <c r="M29" s="73">
        <f t="shared" si="5"/>
        <v>0</v>
      </c>
      <c r="N29" s="73">
        <f t="shared" si="5"/>
        <v>0</v>
      </c>
      <c r="O29" s="73">
        <f t="shared" si="5"/>
        <v>0</v>
      </c>
      <c r="P29" s="73">
        <f t="shared" si="5"/>
        <v>0</v>
      </c>
      <c r="Q29" s="76" t="s">
        <v>72</v>
      </c>
      <c r="R29" s="23" t="s">
        <v>43</v>
      </c>
      <c r="S29" s="24" t="s">
        <v>52</v>
      </c>
      <c r="T29" s="112"/>
      <c r="X29" s="13"/>
    </row>
    <row r="30" spans="1:24" ht="29.25" customHeight="1" thickBot="1">
      <c r="A30" s="115"/>
      <c r="B30" s="81" t="s">
        <v>44</v>
      </c>
      <c r="C30" s="81"/>
      <c r="D30" s="74">
        <f aca="true" t="shared" si="6" ref="D30:P30">SUM(D22,D27)</f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4">
        <f t="shared" si="6"/>
        <v>0</v>
      </c>
      <c r="J30" s="74">
        <f t="shared" si="6"/>
        <v>0</v>
      </c>
      <c r="K30" s="74">
        <f t="shared" si="6"/>
        <v>0</v>
      </c>
      <c r="L30" s="74">
        <f t="shared" si="6"/>
        <v>0</v>
      </c>
      <c r="M30" s="74">
        <f t="shared" si="6"/>
        <v>0</v>
      </c>
      <c r="N30" s="74">
        <f t="shared" si="6"/>
        <v>0</v>
      </c>
      <c r="O30" s="74">
        <f t="shared" si="6"/>
        <v>0</v>
      </c>
      <c r="P30" s="74">
        <f t="shared" si="6"/>
        <v>0</v>
      </c>
      <c r="Q30" s="77"/>
      <c r="R30" s="25">
        <f>SUM(R21,R25)</f>
        <v>0</v>
      </c>
      <c r="S30" s="26">
        <f>SUM(S21,S25)</f>
        <v>0</v>
      </c>
      <c r="T30" s="112"/>
      <c r="X30" s="13"/>
    </row>
    <row r="31" spans="1:24" ht="33" customHeight="1" thickTop="1">
      <c r="A31" s="78" t="s">
        <v>51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14"/>
      <c r="R31" s="14"/>
      <c r="S31" s="22"/>
      <c r="T31" s="112"/>
      <c r="X31" s="12"/>
    </row>
    <row r="32" spans="1:24" ht="27" customHeight="1" thickBo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X32" s="12"/>
    </row>
    <row r="33" spans="1:20" ht="16.5" customHeight="1">
      <c r="A33" s="39" t="s">
        <v>9</v>
      </c>
      <c r="B33" s="95" t="s">
        <v>15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112"/>
    </row>
    <row r="34" spans="1:20" ht="39.75" customHeight="1">
      <c r="A34" s="16" t="s">
        <v>54</v>
      </c>
      <c r="B34" s="87" t="s">
        <v>53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112"/>
    </row>
    <row r="35" spans="1:20" ht="16.5" customHeight="1">
      <c r="A35" s="16" t="s">
        <v>10</v>
      </c>
      <c r="B35" s="87" t="s">
        <v>13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112"/>
    </row>
    <row r="36" spans="1:20" ht="16.5" customHeight="1">
      <c r="A36" s="16" t="s">
        <v>11</v>
      </c>
      <c r="B36" s="87" t="s">
        <v>16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112"/>
    </row>
    <row r="37" spans="1:20" ht="21" customHeight="1">
      <c r="A37" s="17" t="s">
        <v>12</v>
      </c>
      <c r="B37" s="89" t="s">
        <v>14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112"/>
    </row>
    <row r="38" spans="1:20" ht="45" customHeight="1">
      <c r="A38" s="18" t="s">
        <v>23</v>
      </c>
      <c r="B38" s="89" t="s">
        <v>55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112"/>
    </row>
    <row r="39" spans="1:20" ht="45" customHeight="1" thickBot="1">
      <c r="A39" s="19" t="s">
        <v>24</v>
      </c>
      <c r="B39" s="92" t="s">
        <v>25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112"/>
    </row>
    <row r="40" spans="1:20" ht="18" customHeight="1">
      <c r="A40" s="113" t="s">
        <v>26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2"/>
    </row>
    <row r="41" spans="1:20" ht="19.5" customHeight="1">
      <c r="A41" s="80" t="s">
        <v>27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112"/>
    </row>
    <row r="42" spans="1:20" ht="16.5" customHeight="1">
      <c r="A42" s="86" t="s">
        <v>28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112"/>
    </row>
    <row r="43" spans="1:20" ht="16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ht="16.5" customHeight="1"/>
    <row r="45" ht="16.5" customHeight="1"/>
    <row r="46" spans="1:21" s="14" customFormat="1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U46" s="15"/>
    </row>
    <row r="47" spans="1:21" s="14" customFormat="1" ht="3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U47" s="15"/>
    </row>
    <row r="48" spans="1:21" s="14" customFormat="1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U48" s="15"/>
    </row>
    <row r="49" spans="1:21" s="14" customFormat="1" ht="16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U49" s="15"/>
    </row>
    <row r="50" spans="1:21" s="14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15"/>
    </row>
    <row r="51" spans="1:21" s="14" customFormat="1" ht="4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15"/>
    </row>
    <row r="52" spans="1:21" s="14" customFormat="1" ht="4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U52" s="15"/>
    </row>
    <row r="53" spans="1:21" s="14" customFormat="1" ht="28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U53" s="15"/>
    </row>
    <row r="54" spans="1:21" s="14" customFormat="1" ht="28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U54" s="15"/>
    </row>
    <row r="55" spans="1:21" s="14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U55" s="15"/>
    </row>
    <row r="56" spans="1:21" s="14" customFormat="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U56" s="15"/>
    </row>
    <row r="57" ht="16.5" customHeight="1"/>
    <row r="58" ht="16.5" customHeight="1"/>
    <row r="59" ht="16.5" customHeight="1"/>
    <row r="60" ht="16.5" customHeight="1"/>
    <row r="61" ht="16.5" customHeight="1"/>
    <row r="62" ht="39.75" customHeight="1"/>
    <row r="63" ht="16.5" customHeight="1"/>
    <row r="64" ht="16.5" customHeight="1"/>
    <row r="65" ht="16.5" customHeight="1"/>
    <row r="66" ht="45" customHeight="1"/>
    <row r="67" ht="45" customHeight="1"/>
    <row r="68" ht="28.5" customHeight="1"/>
    <row r="69" ht="28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39.75" customHeight="1"/>
    <row r="78" ht="16.5" customHeight="1"/>
    <row r="79" ht="16.5" customHeight="1"/>
    <row r="80" ht="16.5" customHeight="1"/>
    <row r="81" ht="45" customHeight="1"/>
    <row r="82" ht="45" customHeight="1"/>
    <row r="83" ht="28.5" customHeight="1"/>
    <row r="84" ht="28.5" customHeight="1"/>
    <row r="85" ht="16.5" customHeight="1"/>
    <row r="86" ht="16.5" customHeight="1"/>
    <row r="87" ht="16.5" customHeight="1">
      <c r="U87" s="8"/>
    </row>
    <row r="88" ht="16.5" customHeight="1"/>
    <row r="89" ht="16.5" customHeight="1"/>
    <row r="90" ht="16.5" customHeight="1"/>
    <row r="91" ht="39.75" customHeight="1"/>
    <row r="92" ht="16.5" customHeight="1"/>
    <row r="93" ht="16.5" customHeight="1"/>
    <row r="94" ht="16.5" customHeight="1"/>
    <row r="95" ht="45" customHeight="1"/>
    <row r="96" ht="45" customHeight="1"/>
    <row r="97" ht="28.5" customHeight="1"/>
    <row r="98" ht="28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39.75" customHeight="1"/>
    <row r="109" ht="16.5" customHeight="1"/>
    <row r="110" ht="16.5" customHeight="1"/>
    <row r="111" ht="16.5" customHeight="1"/>
    <row r="112" ht="45" customHeight="1"/>
    <row r="113" ht="45" customHeight="1"/>
    <row r="114" ht="28.5" customHeight="1"/>
    <row r="115" ht="28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39.75" customHeight="1"/>
    <row r="123" ht="16.5" customHeight="1"/>
    <row r="124" ht="16.5" customHeight="1"/>
    <row r="125" ht="16.5" customHeight="1"/>
    <row r="126" ht="45" customHeight="1"/>
    <row r="127" ht="45" customHeight="1"/>
    <row r="128" ht="28.5" customHeight="1"/>
    <row r="129" ht="28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39.75" customHeight="1"/>
    <row r="140" ht="16.5" customHeight="1"/>
    <row r="141" ht="16.5" customHeight="1"/>
    <row r="142" ht="16.5" customHeight="1"/>
    <row r="143" ht="45" customHeight="1"/>
    <row r="144" ht="45" customHeight="1"/>
    <row r="145" ht="28.5" customHeight="1"/>
    <row r="146" ht="28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39.75" customHeight="1"/>
    <row r="156" ht="16.5" customHeight="1"/>
    <row r="157" ht="16.5" customHeight="1"/>
    <row r="158" ht="16.5" customHeight="1"/>
    <row r="159" ht="45" customHeight="1"/>
    <row r="160" ht="45" customHeight="1"/>
    <row r="161" ht="28.5" customHeight="1"/>
    <row r="162" ht="28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39.75" customHeight="1"/>
    <row r="171" ht="16.5" customHeight="1"/>
    <row r="172" ht="16.5" customHeight="1"/>
    <row r="173" ht="16.5" customHeight="1"/>
    <row r="174" ht="45" customHeight="1"/>
    <row r="175" ht="45" customHeight="1"/>
    <row r="176" ht="28.5" customHeight="1"/>
    <row r="177" ht="28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39.75" customHeight="1"/>
    <row r="186" ht="16.5" customHeight="1"/>
    <row r="187" ht="16.5" customHeight="1"/>
    <row r="188" ht="16.5" customHeight="1"/>
    <row r="189" ht="45" customHeight="1"/>
    <row r="190" ht="45" customHeight="1"/>
    <row r="191" ht="28.5" customHeight="1"/>
    <row r="192" ht="28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39.75" customHeight="1"/>
    <row r="202" ht="16.5" customHeight="1"/>
    <row r="203" ht="16.5" customHeight="1"/>
    <row r="204" ht="16.5" customHeight="1"/>
    <row r="205" ht="45" customHeight="1"/>
    <row r="206" ht="45" customHeight="1"/>
    <row r="207" ht="28.5" customHeight="1"/>
    <row r="208" ht="28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39.75" customHeight="1"/>
    <row r="218" ht="16.5" customHeight="1"/>
    <row r="219" ht="16.5" customHeight="1"/>
    <row r="220" ht="16.5" customHeight="1"/>
    <row r="221" ht="45" customHeight="1"/>
    <row r="222" ht="45" customHeight="1"/>
    <row r="223" ht="28.5" customHeight="1"/>
    <row r="224" ht="28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4.2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</sheetData>
  <sheetProtection/>
  <mergeCells count="32">
    <mergeCell ref="A28:S28"/>
    <mergeCell ref="P9:S10"/>
    <mergeCell ref="A32:S32"/>
    <mergeCell ref="A43:T43"/>
    <mergeCell ref="T1:T42"/>
    <mergeCell ref="A40:S40"/>
    <mergeCell ref="A29:A30"/>
    <mergeCell ref="B29:C29"/>
    <mergeCell ref="A26:A27"/>
    <mergeCell ref="A24:A25"/>
    <mergeCell ref="B21:C21"/>
    <mergeCell ref="B26:C26"/>
    <mergeCell ref="C4:G4"/>
    <mergeCell ref="A23:S23"/>
    <mergeCell ref="A42:S42"/>
    <mergeCell ref="B36:S36"/>
    <mergeCell ref="B37:S37"/>
    <mergeCell ref="B38:S38"/>
    <mergeCell ref="B39:S39"/>
    <mergeCell ref="B33:S33"/>
    <mergeCell ref="B34:S34"/>
    <mergeCell ref="B35:S35"/>
    <mergeCell ref="Q29:Q30"/>
    <mergeCell ref="A31:P31"/>
    <mergeCell ref="P1:S1"/>
    <mergeCell ref="A41:S41"/>
    <mergeCell ref="B30:C30"/>
    <mergeCell ref="B22:C22"/>
    <mergeCell ref="A21:A22"/>
    <mergeCell ref="B24:C24"/>
    <mergeCell ref="B25:C25"/>
    <mergeCell ref="B27:C27"/>
  </mergeCells>
  <printOptions/>
  <pageMargins left="0.31496062992125984" right="0.2362204724409449" top="0.7086614173228347" bottom="0.984251968503937" header="0.5118110236220472" footer="0.5118110236220472"/>
  <pageSetup fitToHeight="1" fitToWidth="1" horizontalDpi="1200" verticalDpi="1200" orientation="landscape" paperSize="9" scale="41" r:id="rId1"/>
  <headerFooter alignWithMargins="0">
    <oddHeader>&amp;C&amp;P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Porada</dc:creator>
  <cp:keywords/>
  <dc:description/>
  <cp:lastModifiedBy>Michał Zębik</cp:lastModifiedBy>
  <cp:lastPrinted>2021-09-10T07:41:40Z</cp:lastPrinted>
  <dcterms:created xsi:type="dcterms:W3CDTF">2013-03-15T13:07:54Z</dcterms:created>
  <dcterms:modified xsi:type="dcterms:W3CDTF">2021-09-24T12:30:44Z</dcterms:modified>
  <cp:category/>
  <cp:version/>
  <cp:contentType/>
  <cp:contentStatus/>
</cp:coreProperties>
</file>