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updateLinks="never"/>
  <mc:AlternateContent xmlns:mc="http://schemas.openxmlformats.org/markup-compatibility/2006">
    <mc:Choice Requires="x15">
      <x15ac:absPath xmlns:x15ac="http://schemas.microsoft.com/office/spreadsheetml/2010/11/ac" url="C:\Users\darkac\Documents\Zakupy\Zakupy 2021\Materiały eksploatacyjne\"/>
    </mc:Choice>
  </mc:AlternateContent>
  <xr:revisionPtr revIDLastSave="0" documentId="13_ncr:1_{CC7E0314-484D-45C4-A48B-E927757235FE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L9" i="1"/>
  <c r="L10" i="1"/>
  <c r="L11" i="1"/>
  <c r="L13" i="1"/>
  <c r="L14" i="1"/>
  <c r="L19" i="1"/>
  <c r="L20" i="1"/>
  <c r="L21" i="1"/>
  <c r="L22" i="1"/>
  <c r="L23" i="1"/>
  <c r="L24" i="1"/>
  <c r="L25" i="1"/>
  <c r="L26" i="1"/>
  <c r="L27" i="1"/>
  <c r="G7" i="1"/>
  <c r="G8" i="1"/>
  <c r="G9" i="1"/>
  <c r="G10" i="1"/>
  <c r="G11" i="1"/>
  <c r="G12" i="1"/>
  <c r="G13" i="1"/>
  <c r="G14" i="1"/>
  <c r="G15" i="1"/>
  <c r="G16" i="1"/>
  <c r="G19" i="1"/>
  <c r="G20" i="1"/>
  <c r="G21" i="1"/>
  <c r="G22" i="1"/>
  <c r="G23" i="1"/>
  <c r="G24" i="1"/>
  <c r="G25" i="1"/>
  <c r="G26" i="1"/>
  <c r="G27" i="1"/>
  <c r="G6" i="1"/>
  <c r="J27" i="1" l="1"/>
  <c r="J26" i="1"/>
  <c r="M26" i="1" s="1"/>
  <c r="N26" i="1" s="1"/>
  <c r="J25" i="1"/>
  <c r="J24" i="1"/>
  <c r="J23" i="1"/>
  <c r="J22" i="1"/>
  <c r="J21" i="1"/>
  <c r="J20" i="1"/>
  <c r="M20" i="1" s="1"/>
  <c r="N20" i="1" s="1"/>
  <c r="J19" i="1"/>
  <c r="J18" i="1"/>
  <c r="L18" i="1" s="1"/>
  <c r="J17" i="1"/>
  <c r="L17" i="1" s="1"/>
  <c r="J16" i="1"/>
  <c r="L16" i="1" s="1"/>
  <c r="J15" i="1"/>
  <c r="L15" i="1" s="1"/>
  <c r="J14" i="1"/>
  <c r="M14" i="1" s="1"/>
  <c r="N14" i="1" s="1"/>
  <c r="J13" i="1"/>
  <c r="J12" i="1"/>
  <c r="L12" i="1" s="1"/>
  <c r="J11" i="1"/>
  <c r="J10" i="1"/>
  <c r="J9" i="1"/>
  <c r="J8" i="1"/>
  <c r="J7" i="1"/>
  <c r="L7" i="1" s="1"/>
  <c r="H28" i="1"/>
  <c r="L8" i="1" l="1"/>
  <c r="M8" i="1" s="1"/>
  <c r="N8" i="1" s="1"/>
  <c r="M11" i="1"/>
  <c r="N11" i="1" s="1"/>
  <c r="M13" i="1"/>
  <c r="N13" i="1" s="1"/>
  <c r="M15" i="1"/>
  <c r="N15" i="1" s="1"/>
  <c r="M24" i="1"/>
  <c r="N24" i="1" s="1"/>
  <c r="M17" i="1"/>
  <c r="N17" i="1" s="1"/>
  <c r="M19" i="1"/>
  <c r="N19" i="1" s="1"/>
  <c r="M12" i="1"/>
  <c r="N12" i="1" s="1"/>
  <c r="M21" i="1"/>
  <c r="N21" i="1" s="1"/>
  <c r="M7" i="1"/>
  <c r="N7" i="1" s="1"/>
  <c r="M23" i="1"/>
  <c r="N23" i="1" s="1"/>
  <c r="M25" i="1"/>
  <c r="N25" i="1" s="1"/>
  <c r="M9" i="1"/>
  <c r="N9" i="1" s="1"/>
  <c r="M18" i="1"/>
  <c r="N18" i="1" s="1"/>
  <c r="M27" i="1"/>
  <c r="N27" i="1" s="1"/>
  <c r="M10" i="1"/>
  <c r="N10" i="1" s="1"/>
  <c r="M16" i="1"/>
  <c r="N16" i="1" s="1"/>
  <c r="M22" i="1"/>
  <c r="N22" i="1" s="1"/>
  <c r="J6" i="1"/>
  <c r="L6" i="1" s="1"/>
  <c r="J28" i="1" l="1"/>
  <c r="M6" i="1"/>
  <c r="M28" i="1" l="1"/>
  <c r="N6" i="1"/>
</calcChain>
</file>

<file path=xl/sharedStrings.xml><?xml version="1.0" encoding="utf-8"?>
<sst xmlns="http://schemas.openxmlformats.org/spreadsheetml/2006/main" count="122" uniqueCount="67">
  <si>
    <t>Załącznik nr 1 do formularza oferty</t>
  </si>
  <si>
    <t xml:space="preserve">Formularz cenowy </t>
  </si>
  <si>
    <t>Materiały eksploatacyjne oferowane przez Wykonawcę</t>
  </si>
  <si>
    <t>lp.</t>
  </si>
  <si>
    <t>Specyfikacja, typ materiału eksploatacyjnego producenta</t>
  </si>
  <si>
    <t>Materiał eksploatacyjny</t>
  </si>
  <si>
    <t>Kolor</t>
  </si>
  <si>
    <t>Wydajność</t>
  </si>
  <si>
    <t>Ilość sztuk</t>
  </si>
  <si>
    <t>Cena jednostkowa  netto</t>
  </si>
  <si>
    <t>Wartość netto</t>
  </si>
  <si>
    <t>Stawka podatku       [ % ]</t>
  </si>
  <si>
    <t>Kwota podatku</t>
  </si>
  <si>
    <t>Wartość brutto</t>
  </si>
  <si>
    <t>Cena jednostkowa  brutto</t>
  </si>
  <si>
    <t>a</t>
  </si>
  <si>
    <t>b</t>
  </si>
  <si>
    <t>c</t>
  </si>
  <si>
    <t>d</t>
  </si>
  <si>
    <t>e</t>
  </si>
  <si>
    <t>f</t>
  </si>
  <si>
    <t>h</t>
  </si>
  <si>
    <t>TK-7205</t>
  </si>
  <si>
    <t>czarny</t>
  </si>
  <si>
    <t>TK-410</t>
  </si>
  <si>
    <t>TK-130</t>
  </si>
  <si>
    <t>E352H11E lub E352H21E</t>
  </si>
  <si>
    <t xml:space="preserve">64416XE </t>
  </si>
  <si>
    <t>X945X2KG</t>
  </si>
  <si>
    <t>niebieski</t>
  </si>
  <si>
    <t>E462U11E </t>
  </si>
  <si>
    <t>X654X11E lub X654X21E</t>
  </si>
  <si>
    <t>X860H21G</t>
  </si>
  <si>
    <t>52D2X00 lub 52D0XA0</t>
  </si>
  <si>
    <t>50F2X00</t>
  </si>
  <si>
    <t xml:space="preserve">OKI40629303 lub równoważny </t>
  </si>
  <si>
    <t>15 mln</t>
  </si>
  <si>
    <t>MLT-D203E</t>
  </si>
  <si>
    <t>PK-1012</t>
  </si>
  <si>
    <t>E250X22G</t>
  </si>
  <si>
    <t>E260X22G</t>
  </si>
  <si>
    <t>C930X72G</t>
  </si>
  <si>
    <t>X860H22G</t>
  </si>
  <si>
    <t>C930x76G</t>
  </si>
  <si>
    <t>52D0Z00 lub 52D0ZA0</t>
  </si>
  <si>
    <t>50F0Z00 lub 50F0ZA0</t>
  </si>
  <si>
    <t xml:space="preserve">Łączna ilość sztuk </t>
  </si>
  <si>
    <t xml:space="preserve">Łączna wartość </t>
  </si>
  <si>
    <t>Toner</t>
  </si>
  <si>
    <t>Taśma</t>
  </si>
  <si>
    <t>Bęben</t>
  </si>
  <si>
    <t>Pojemnik</t>
  </si>
  <si>
    <t>X945X2CG</t>
  </si>
  <si>
    <t>Kyocera</t>
  </si>
  <si>
    <t>Lexmark</t>
  </si>
  <si>
    <t>OKI</t>
  </si>
  <si>
    <t>Samsung</t>
  </si>
  <si>
    <t>Triumph Adler</t>
  </si>
  <si>
    <t>g</t>
  </si>
  <si>
    <t>Producent tonera</t>
  </si>
  <si>
    <t>i</t>
  </si>
  <si>
    <t>k</t>
  </si>
  <si>
    <t>j                              (h * i)</t>
  </si>
  <si>
    <t>m                             (j + l)</t>
  </si>
  <si>
    <t>n                          (h / m)</t>
  </si>
  <si>
    <t>l                                      (j * k)</t>
  </si>
  <si>
    <t>Producent 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</si>
</sst>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2"/>
      <name val="Arial CE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622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2" fontId="8" fillId="0" borderId="4" xfId="0" applyNumberFormat="1" applyFont="1" applyBorder="1" applyAlignment="1" applyProtection="1">
      <alignment horizontal="center" vertical="center"/>
    </xf>
    <xf numFmtId="2" fontId="8" fillId="0" borderId="4" xfId="0" applyNumberFormat="1" applyFont="1" applyBorder="1" applyAlignment="1" applyProtection="1">
      <alignment horizontal="center" vertical="center" wrapText="1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2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4" xfId="0" applyNumberFormat="1" applyFont="1" applyFill="1" applyBorder="1" applyAlignment="1" applyProtection="1">
      <alignment horizontal="center" vertical="center" wrapText="1"/>
    </xf>
    <xf numFmtId="2" fontId="10" fillId="0" borderId="4" xfId="0" applyNumberFormat="1" applyFont="1" applyFill="1" applyBorder="1" applyAlignment="1" applyProtection="1">
      <alignment horizontal="center" vertical="center" wrapText="1"/>
    </xf>
    <xf numFmtId="2" fontId="10" fillId="3" borderId="4" xfId="0" applyNumberFormat="1" applyFont="1" applyFill="1" applyBorder="1" applyAlignment="1" applyProtection="1">
      <alignment horizontal="center" vertical="center" wrapText="1"/>
    </xf>
    <xf numFmtId="2" fontId="8" fillId="0" borderId="4" xfId="0" applyNumberFormat="1" applyFont="1" applyFill="1" applyBorder="1" applyAlignment="1" applyProtection="1">
      <alignment horizontal="center" vertical="center" wrapText="1"/>
    </xf>
    <xf numFmtId="4" fontId="10" fillId="3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vertical="center" wrapText="1"/>
    </xf>
    <xf numFmtId="3" fontId="11" fillId="0" borderId="5" xfId="2" applyNumberFormat="1" applyFont="1" applyFill="1" applyBorder="1" applyAlignment="1" applyProtection="1">
      <alignment horizontal="right" vertical="center" wrapText="1"/>
    </xf>
    <xf numFmtId="0" fontId="13" fillId="3" borderId="5" xfId="0" applyFont="1" applyFill="1" applyBorder="1" applyAlignment="1" applyProtection="1">
      <alignment horizontal="center" vertical="center"/>
    </xf>
    <xf numFmtId="2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5" xfId="0" applyNumberFormat="1" applyFont="1" applyFill="1" applyBorder="1" applyAlignment="1" applyProtection="1">
      <alignment horizontal="center" vertical="center" wrapText="1"/>
    </xf>
    <xf numFmtId="4" fontId="11" fillId="3" borderId="5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vertical="center" wrapText="1"/>
    </xf>
    <xf numFmtId="0" fontId="8" fillId="5" borderId="5" xfId="0" applyFont="1" applyFill="1" applyBorder="1" applyAlignment="1" applyProtection="1">
      <alignment horizontal="center" vertical="center"/>
    </xf>
    <xf numFmtId="2" fontId="8" fillId="5" borderId="5" xfId="0" applyNumberFormat="1" applyFont="1" applyFill="1" applyBorder="1" applyAlignment="1" applyProtection="1">
      <alignment horizontal="center" vertical="center" wrapText="1"/>
    </xf>
    <xf numFmtId="9" fontId="11" fillId="0" borderId="5" xfId="9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3" fontId="10" fillId="0" borderId="5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2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3" fontId="16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2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9" fillId="2" borderId="5" xfId="1" applyFont="1" applyFill="1" applyBorder="1" applyAlignment="1" applyProtection="1">
      <alignment horizontal="center" vertical="center" wrapText="1"/>
    </xf>
    <xf numFmtId="0" fontId="13" fillId="0" borderId="5" xfId="3" applyFont="1" applyBorder="1" applyAlignment="1" applyProtection="1">
      <alignment horizontal="left" vertical="center"/>
    </xf>
    <xf numFmtId="1" fontId="13" fillId="0" borderId="5" xfId="4" applyNumberFormat="1" applyFont="1" applyBorder="1" applyAlignment="1" applyProtection="1">
      <alignment horizontal="right" vertical="center"/>
    </xf>
    <xf numFmtId="0" fontId="13" fillId="0" borderId="5" xfId="5" applyFont="1" applyBorder="1" applyAlignment="1" applyProtection="1">
      <alignment horizontal="left" vertical="center"/>
    </xf>
    <xf numFmtId="0" fontId="15" fillId="2" borderId="5" xfId="6" applyFont="1" applyFill="1" applyBorder="1" applyAlignment="1" applyProtection="1">
      <alignment horizontal="left" vertical="center" wrapText="1"/>
    </xf>
    <xf numFmtId="3" fontId="13" fillId="0" borderId="5" xfId="6" applyNumberFormat="1" applyFont="1" applyBorder="1" applyAlignment="1" applyProtection="1">
      <alignment horizontal="right" vertical="center"/>
    </xf>
    <xf numFmtId="0" fontId="13" fillId="0" borderId="5" xfId="7" applyFont="1" applyBorder="1" applyAlignment="1" applyProtection="1">
      <alignment horizontal="left" vertical="center"/>
    </xf>
    <xf numFmtId="0" fontId="13" fillId="0" borderId="5" xfId="6" applyFont="1" applyBorder="1" applyAlignment="1" applyProtection="1">
      <alignment horizontal="left" vertical="center"/>
    </xf>
    <xf numFmtId="0" fontId="13" fillId="0" borderId="5" xfId="8" applyFont="1" applyBorder="1" applyAlignment="1" applyProtection="1">
      <alignment horizontal="left" vertical="center"/>
    </xf>
  </cellXfs>
  <cellStyles count="10">
    <cellStyle name="Normalny" xfId="0" builtinId="0"/>
    <cellStyle name="Normalny 18" xfId="3" xr:uid="{00000000-0005-0000-0000-000001000000}"/>
    <cellStyle name="Normalny 19" xfId="5" xr:uid="{00000000-0005-0000-0000-000002000000}"/>
    <cellStyle name="Normalny 20" xfId="4" xr:uid="{00000000-0005-0000-0000-000003000000}"/>
    <cellStyle name="Normalny 24" xfId="7" xr:uid="{00000000-0005-0000-0000-000004000000}"/>
    <cellStyle name="Normalny 25" xfId="8" xr:uid="{00000000-0005-0000-0000-000005000000}"/>
    <cellStyle name="Normalny 26" xfId="6" xr:uid="{00000000-0005-0000-0000-000006000000}"/>
    <cellStyle name="Normalny 6" xfId="1" xr:uid="{00000000-0005-0000-0000-000007000000}"/>
    <cellStyle name="Normalny_Arkusz1" xfId="2" xr:uid="{00000000-0005-0000-0000-000008000000}"/>
    <cellStyle name="Procentowy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zoomScaleNormal="100" workbookViewId="0">
      <selection activeCell="H28" sqref="H28"/>
    </sheetView>
  </sheetViews>
  <sheetFormatPr defaultRowHeight="14.25"/>
  <cols>
    <col min="1" max="1" width="3.375" style="46" bestFit="1" customWidth="1"/>
    <col min="2" max="2" width="13.125" style="46" customWidth="1"/>
    <col min="3" max="3" width="26.375" style="46" customWidth="1"/>
    <col min="4" max="4" width="14.75" style="46" customWidth="1"/>
    <col min="5" max="5" width="9.25" style="46" customWidth="1"/>
    <col min="6" max="7" width="11.125" style="56" customWidth="1"/>
    <col min="8" max="8" width="10" style="46" customWidth="1"/>
    <col min="9" max="9" width="11.875" style="46" customWidth="1"/>
    <col min="10" max="10" width="13.875" style="46" customWidth="1"/>
    <col min="11" max="11" width="7.75" style="46" customWidth="1"/>
    <col min="12" max="12" width="14.375" style="46" bestFit="1" customWidth="1"/>
    <col min="13" max="13" width="14" style="46" bestFit="1" customWidth="1"/>
    <col min="14" max="14" width="11.375" style="46" bestFit="1" customWidth="1"/>
    <col min="15" max="16384" width="9" style="46"/>
  </cols>
  <sheetData>
    <row r="1" spans="1:14" ht="18">
      <c r="A1" s="1"/>
      <c r="B1" s="2"/>
      <c r="C1" s="3"/>
      <c r="D1" s="4"/>
      <c r="E1" s="4"/>
      <c r="F1" s="5"/>
      <c r="G1" s="5"/>
      <c r="H1" s="44"/>
      <c r="I1" s="44"/>
      <c r="J1" s="44"/>
      <c r="K1" s="44"/>
      <c r="L1" s="45" t="s">
        <v>0</v>
      </c>
      <c r="N1" s="47"/>
    </row>
    <row r="2" spans="1:14" ht="20.25">
      <c r="A2" s="6"/>
      <c r="B2" s="35" t="s">
        <v>1</v>
      </c>
      <c r="C2" s="35"/>
      <c r="D2" s="35"/>
      <c r="E2" s="7"/>
      <c r="F2" s="8"/>
      <c r="G2" s="8"/>
      <c r="H2" s="48"/>
      <c r="I2" s="48"/>
      <c r="J2" s="48"/>
      <c r="K2" s="48"/>
      <c r="L2" s="48"/>
      <c r="M2" s="48"/>
      <c r="N2" s="48"/>
    </row>
    <row r="3" spans="1:14" ht="15.75">
      <c r="A3" s="9"/>
      <c r="B3" s="9"/>
      <c r="C3" s="10"/>
      <c r="D3" s="10"/>
      <c r="E3" s="10"/>
      <c r="F3" s="10"/>
      <c r="G3" s="10"/>
      <c r="H3" s="10"/>
      <c r="I3" s="36" t="s">
        <v>2</v>
      </c>
      <c r="J3" s="37"/>
      <c r="K3" s="37"/>
      <c r="L3" s="37"/>
      <c r="M3" s="37"/>
      <c r="N3" s="38"/>
    </row>
    <row r="4" spans="1:14" ht="45">
      <c r="A4" s="11" t="s">
        <v>3</v>
      </c>
      <c r="B4" s="12" t="s">
        <v>66</v>
      </c>
      <c r="C4" s="12" t="s">
        <v>4</v>
      </c>
      <c r="D4" s="57" t="s">
        <v>5</v>
      </c>
      <c r="E4" s="57" t="s">
        <v>6</v>
      </c>
      <c r="F4" s="12" t="s">
        <v>7</v>
      </c>
      <c r="G4" s="12" t="s">
        <v>59</v>
      </c>
      <c r="H4" s="13" t="s">
        <v>8</v>
      </c>
      <c r="I4" s="18" t="s">
        <v>9</v>
      </c>
      <c r="J4" s="15" t="s">
        <v>10</v>
      </c>
      <c r="K4" s="16" t="s">
        <v>11</v>
      </c>
      <c r="L4" s="13" t="s">
        <v>12</v>
      </c>
      <c r="M4" s="15" t="s">
        <v>13</v>
      </c>
      <c r="N4" s="17" t="s">
        <v>14</v>
      </c>
    </row>
    <row r="5" spans="1:14" ht="30">
      <c r="A5" s="11" t="s">
        <v>15</v>
      </c>
      <c r="B5" s="11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58</v>
      </c>
      <c r="H5" s="13" t="s">
        <v>21</v>
      </c>
      <c r="I5" s="14" t="s">
        <v>60</v>
      </c>
      <c r="J5" s="15" t="s">
        <v>62</v>
      </c>
      <c r="K5" s="14" t="s">
        <v>61</v>
      </c>
      <c r="L5" s="17" t="s">
        <v>65</v>
      </c>
      <c r="M5" s="19" t="s">
        <v>63</v>
      </c>
      <c r="N5" s="17" t="s">
        <v>64</v>
      </c>
    </row>
    <row r="6" spans="1:14" ht="23.25" customHeight="1">
      <c r="A6" s="20">
        <v>1</v>
      </c>
      <c r="B6" s="58" t="s">
        <v>53</v>
      </c>
      <c r="C6" s="58" t="s">
        <v>22</v>
      </c>
      <c r="D6" s="21" t="s">
        <v>48</v>
      </c>
      <c r="E6" s="21" t="s">
        <v>23</v>
      </c>
      <c r="F6" s="22">
        <v>35000</v>
      </c>
      <c r="G6" s="42" t="str">
        <f>B6</f>
        <v>Kyocera</v>
      </c>
      <c r="H6" s="23">
        <v>2</v>
      </c>
      <c r="I6" s="24"/>
      <c r="J6" s="25">
        <f t="shared" ref="J6:J27" si="0">H6*I6</f>
        <v>0</v>
      </c>
      <c r="K6" s="33"/>
      <c r="L6" s="25">
        <f>J6*K6</f>
        <v>0</v>
      </c>
      <c r="M6" s="26">
        <f t="shared" ref="M6:M27" si="1">J6+L6</f>
        <v>0</v>
      </c>
      <c r="N6" s="25">
        <f t="shared" ref="N6:N27" si="2">M6/H6</f>
        <v>0</v>
      </c>
    </row>
    <row r="7" spans="1:14" ht="23.25" customHeight="1">
      <c r="A7" s="20">
        <v>2</v>
      </c>
      <c r="B7" s="58" t="s">
        <v>53</v>
      </c>
      <c r="C7" s="58" t="s">
        <v>24</v>
      </c>
      <c r="D7" s="21" t="s">
        <v>48</v>
      </c>
      <c r="E7" s="21" t="s">
        <v>23</v>
      </c>
      <c r="F7" s="22">
        <v>15000</v>
      </c>
      <c r="G7" s="42" t="str">
        <f t="shared" ref="G7:G27" si="3">B7</f>
        <v>Kyocera</v>
      </c>
      <c r="H7" s="23">
        <v>10</v>
      </c>
      <c r="I7" s="24"/>
      <c r="J7" s="25">
        <f t="shared" si="0"/>
        <v>0</v>
      </c>
      <c r="K7" s="33"/>
      <c r="L7" s="25">
        <f t="shared" ref="L7:L27" si="4">J7*K7</f>
        <v>0</v>
      </c>
      <c r="M7" s="26">
        <f t="shared" si="1"/>
        <v>0</v>
      </c>
      <c r="N7" s="25">
        <f t="shared" si="2"/>
        <v>0</v>
      </c>
    </row>
    <row r="8" spans="1:14" ht="23.25" customHeight="1">
      <c r="A8" s="20">
        <v>3</v>
      </c>
      <c r="B8" s="58" t="s">
        <v>53</v>
      </c>
      <c r="C8" s="58" t="s">
        <v>25</v>
      </c>
      <c r="D8" s="21" t="s">
        <v>48</v>
      </c>
      <c r="E8" s="21" t="s">
        <v>23</v>
      </c>
      <c r="F8" s="22">
        <v>7200</v>
      </c>
      <c r="G8" s="42" t="str">
        <f t="shared" si="3"/>
        <v>Kyocera</v>
      </c>
      <c r="H8" s="23">
        <v>10</v>
      </c>
      <c r="I8" s="24"/>
      <c r="J8" s="25">
        <f t="shared" si="0"/>
        <v>0</v>
      </c>
      <c r="K8" s="33"/>
      <c r="L8" s="25">
        <f t="shared" si="4"/>
        <v>0</v>
      </c>
      <c r="M8" s="26">
        <f t="shared" si="1"/>
        <v>0</v>
      </c>
      <c r="N8" s="25">
        <f t="shared" si="2"/>
        <v>0</v>
      </c>
    </row>
    <row r="9" spans="1:14" ht="23.25" customHeight="1">
      <c r="A9" s="20">
        <v>4</v>
      </c>
      <c r="B9" s="58" t="s">
        <v>54</v>
      </c>
      <c r="C9" s="58" t="s">
        <v>26</v>
      </c>
      <c r="D9" s="21" t="s">
        <v>48</v>
      </c>
      <c r="E9" s="21" t="s">
        <v>23</v>
      </c>
      <c r="F9" s="22">
        <v>9000</v>
      </c>
      <c r="G9" s="42" t="str">
        <f t="shared" si="3"/>
        <v>Lexmark</v>
      </c>
      <c r="H9" s="23">
        <v>8</v>
      </c>
      <c r="I9" s="24"/>
      <c r="J9" s="25">
        <f t="shared" si="0"/>
        <v>0</v>
      </c>
      <c r="K9" s="33"/>
      <c r="L9" s="25">
        <f t="shared" si="4"/>
        <v>0</v>
      </c>
      <c r="M9" s="26">
        <f t="shared" si="1"/>
        <v>0</v>
      </c>
      <c r="N9" s="25">
        <f t="shared" si="2"/>
        <v>0</v>
      </c>
    </row>
    <row r="10" spans="1:14" ht="23.25" customHeight="1">
      <c r="A10" s="20">
        <v>5</v>
      </c>
      <c r="B10" s="58" t="s">
        <v>54</v>
      </c>
      <c r="C10" s="58" t="s">
        <v>27</v>
      </c>
      <c r="D10" s="21" t="s">
        <v>48</v>
      </c>
      <c r="E10" s="21" t="s">
        <v>23</v>
      </c>
      <c r="F10" s="22">
        <v>32000</v>
      </c>
      <c r="G10" s="42" t="str">
        <f t="shared" si="3"/>
        <v>Lexmark</v>
      </c>
      <c r="H10" s="23">
        <v>3</v>
      </c>
      <c r="I10" s="24"/>
      <c r="J10" s="25">
        <f t="shared" si="0"/>
        <v>0</v>
      </c>
      <c r="K10" s="33"/>
      <c r="L10" s="25">
        <f t="shared" si="4"/>
        <v>0</v>
      </c>
      <c r="M10" s="26">
        <f t="shared" si="1"/>
        <v>0</v>
      </c>
      <c r="N10" s="25">
        <f t="shared" si="2"/>
        <v>0</v>
      </c>
    </row>
    <row r="11" spans="1:14" ht="23.25" customHeight="1">
      <c r="A11" s="20">
        <v>6</v>
      </c>
      <c r="B11" s="27" t="s">
        <v>54</v>
      </c>
      <c r="C11" s="27" t="s">
        <v>28</v>
      </c>
      <c r="D11" s="21" t="s">
        <v>48</v>
      </c>
      <c r="E11" s="21" t="s">
        <v>23</v>
      </c>
      <c r="F11" s="22">
        <v>36000</v>
      </c>
      <c r="G11" s="42" t="str">
        <f t="shared" si="3"/>
        <v>Lexmark</v>
      </c>
      <c r="H11" s="23">
        <v>1</v>
      </c>
      <c r="I11" s="24"/>
      <c r="J11" s="25">
        <f t="shared" si="0"/>
        <v>0</v>
      </c>
      <c r="K11" s="33"/>
      <c r="L11" s="25">
        <f t="shared" si="4"/>
        <v>0</v>
      </c>
      <c r="M11" s="26">
        <f t="shared" si="1"/>
        <v>0</v>
      </c>
      <c r="N11" s="25">
        <f t="shared" si="2"/>
        <v>0</v>
      </c>
    </row>
    <row r="12" spans="1:14" ht="23.25" customHeight="1">
      <c r="A12" s="20">
        <v>7</v>
      </c>
      <c r="B12" s="27" t="s">
        <v>54</v>
      </c>
      <c r="C12" s="27" t="s">
        <v>52</v>
      </c>
      <c r="D12" s="21" t="s">
        <v>48</v>
      </c>
      <c r="E12" s="21" t="s">
        <v>29</v>
      </c>
      <c r="F12" s="22">
        <v>22000</v>
      </c>
      <c r="G12" s="42" t="str">
        <f t="shared" si="3"/>
        <v>Lexmark</v>
      </c>
      <c r="H12" s="23">
        <v>1</v>
      </c>
      <c r="I12" s="24"/>
      <c r="J12" s="25">
        <f t="shared" si="0"/>
        <v>0</v>
      </c>
      <c r="K12" s="33"/>
      <c r="L12" s="25">
        <f t="shared" si="4"/>
        <v>0</v>
      </c>
      <c r="M12" s="26">
        <f t="shared" si="1"/>
        <v>0</v>
      </c>
      <c r="N12" s="25">
        <f t="shared" si="2"/>
        <v>0</v>
      </c>
    </row>
    <row r="13" spans="1:14" ht="23.25" customHeight="1">
      <c r="A13" s="20">
        <v>8</v>
      </c>
      <c r="B13" s="58" t="s">
        <v>54</v>
      </c>
      <c r="C13" s="58" t="s">
        <v>30</v>
      </c>
      <c r="D13" s="21" t="s">
        <v>48</v>
      </c>
      <c r="E13" s="21" t="s">
        <v>23</v>
      </c>
      <c r="F13" s="22">
        <v>18000</v>
      </c>
      <c r="G13" s="42" t="str">
        <f t="shared" si="3"/>
        <v>Lexmark</v>
      </c>
      <c r="H13" s="23">
        <v>21</v>
      </c>
      <c r="I13" s="24"/>
      <c r="J13" s="25">
        <f t="shared" si="0"/>
        <v>0</v>
      </c>
      <c r="K13" s="33"/>
      <c r="L13" s="25">
        <f t="shared" si="4"/>
        <v>0</v>
      </c>
      <c r="M13" s="26">
        <f t="shared" si="1"/>
        <v>0</v>
      </c>
      <c r="N13" s="25">
        <f t="shared" si="2"/>
        <v>0</v>
      </c>
    </row>
    <row r="14" spans="1:14" ht="23.25" customHeight="1">
      <c r="A14" s="20">
        <v>9</v>
      </c>
      <c r="B14" s="58" t="s">
        <v>54</v>
      </c>
      <c r="C14" s="58" t="s">
        <v>31</v>
      </c>
      <c r="D14" s="21" t="s">
        <v>48</v>
      </c>
      <c r="E14" s="21" t="s">
        <v>23</v>
      </c>
      <c r="F14" s="22">
        <v>36000</v>
      </c>
      <c r="G14" s="42" t="str">
        <f t="shared" si="3"/>
        <v>Lexmark</v>
      </c>
      <c r="H14" s="23">
        <v>2</v>
      </c>
      <c r="I14" s="24"/>
      <c r="J14" s="25">
        <f t="shared" si="0"/>
        <v>0</v>
      </c>
      <c r="K14" s="33"/>
      <c r="L14" s="25">
        <f t="shared" si="4"/>
        <v>0</v>
      </c>
      <c r="M14" s="26">
        <f t="shared" si="1"/>
        <v>0</v>
      </c>
      <c r="N14" s="25">
        <f t="shared" si="2"/>
        <v>0</v>
      </c>
    </row>
    <row r="15" spans="1:14" ht="23.25" customHeight="1">
      <c r="A15" s="20">
        <v>10</v>
      </c>
      <c r="B15" s="58" t="s">
        <v>54</v>
      </c>
      <c r="C15" s="58" t="s">
        <v>32</v>
      </c>
      <c r="D15" s="21" t="s">
        <v>48</v>
      </c>
      <c r="E15" s="21" t="s">
        <v>23</v>
      </c>
      <c r="F15" s="22">
        <v>35000</v>
      </c>
      <c r="G15" s="42" t="str">
        <f t="shared" si="3"/>
        <v>Lexmark</v>
      </c>
      <c r="H15" s="23">
        <v>2</v>
      </c>
      <c r="I15" s="24"/>
      <c r="J15" s="25">
        <f t="shared" si="0"/>
        <v>0</v>
      </c>
      <c r="K15" s="33"/>
      <c r="L15" s="25">
        <f t="shared" si="4"/>
        <v>0</v>
      </c>
      <c r="M15" s="26">
        <f t="shared" si="1"/>
        <v>0</v>
      </c>
      <c r="N15" s="25">
        <f t="shared" si="2"/>
        <v>0</v>
      </c>
    </row>
    <row r="16" spans="1:14" ht="23.25" customHeight="1">
      <c r="A16" s="20">
        <v>11</v>
      </c>
      <c r="B16" s="58" t="s">
        <v>54</v>
      </c>
      <c r="C16" s="58" t="s">
        <v>33</v>
      </c>
      <c r="D16" s="21" t="s">
        <v>48</v>
      </c>
      <c r="E16" s="21" t="s">
        <v>23</v>
      </c>
      <c r="F16" s="22">
        <v>45000</v>
      </c>
      <c r="G16" s="42" t="str">
        <f t="shared" si="3"/>
        <v>Lexmark</v>
      </c>
      <c r="H16" s="23">
        <v>9</v>
      </c>
      <c r="I16" s="24"/>
      <c r="J16" s="25">
        <f t="shared" si="0"/>
        <v>0</v>
      </c>
      <c r="K16" s="33"/>
      <c r="L16" s="25">
        <f t="shared" si="4"/>
        <v>0</v>
      </c>
      <c r="M16" s="26">
        <f t="shared" si="1"/>
        <v>0</v>
      </c>
      <c r="N16" s="25">
        <f t="shared" si="2"/>
        <v>0</v>
      </c>
    </row>
    <row r="17" spans="1:14" ht="23.25" customHeight="1">
      <c r="A17" s="20">
        <v>12</v>
      </c>
      <c r="B17" s="58" t="s">
        <v>54</v>
      </c>
      <c r="C17" s="58" t="s">
        <v>34</v>
      </c>
      <c r="D17" s="21" t="s">
        <v>48</v>
      </c>
      <c r="E17" s="21" t="s">
        <v>23</v>
      </c>
      <c r="F17" s="22">
        <v>10000</v>
      </c>
      <c r="G17" s="42" t="str">
        <f t="shared" si="3"/>
        <v>Lexmark</v>
      </c>
      <c r="H17" s="23">
        <v>14</v>
      </c>
      <c r="I17" s="24"/>
      <c r="J17" s="25">
        <f t="shared" si="0"/>
        <v>0</v>
      </c>
      <c r="K17" s="33"/>
      <c r="L17" s="25">
        <f t="shared" si="4"/>
        <v>0</v>
      </c>
      <c r="M17" s="26">
        <f t="shared" si="1"/>
        <v>0</v>
      </c>
      <c r="N17" s="25">
        <f t="shared" si="2"/>
        <v>0</v>
      </c>
    </row>
    <row r="18" spans="1:14" ht="23.25" customHeight="1">
      <c r="A18" s="20">
        <v>13</v>
      </c>
      <c r="B18" s="58" t="s">
        <v>55</v>
      </c>
      <c r="C18" s="58" t="s">
        <v>35</v>
      </c>
      <c r="D18" s="21" t="s">
        <v>49</v>
      </c>
      <c r="E18" s="28" t="s">
        <v>23</v>
      </c>
      <c r="F18" s="59" t="s">
        <v>36</v>
      </c>
      <c r="G18" s="49"/>
      <c r="H18" s="23">
        <v>4</v>
      </c>
      <c r="I18" s="24"/>
      <c r="J18" s="25">
        <f t="shared" si="0"/>
        <v>0</v>
      </c>
      <c r="K18" s="33"/>
      <c r="L18" s="25">
        <f t="shared" si="4"/>
        <v>0</v>
      </c>
      <c r="M18" s="26">
        <f t="shared" si="1"/>
        <v>0</v>
      </c>
      <c r="N18" s="25">
        <f t="shared" si="2"/>
        <v>0</v>
      </c>
    </row>
    <row r="19" spans="1:14" ht="23.25" customHeight="1">
      <c r="A19" s="20">
        <v>14</v>
      </c>
      <c r="B19" s="60" t="s">
        <v>56</v>
      </c>
      <c r="C19" s="60" t="s">
        <v>37</v>
      </c>
      <c r="D19" s="21" t="s">
        <v>48</v>
      </c>
      <c r="E19" s="61" t="s">
        <v>23</v>
      </c>
      <c r="F19" s="62">
        <v>10000</v>
      </c>
      <c r="G19" s="42" t="str">
        <f t="shared" si="3"/>
        <v>Samsung</v>
      </c>
      <c r="H19" s="23">
        <v>6</v>
      </c>
      <c r="I19" s="24"/>
      <c r="J19" s="25">
        <f t="shared" si="0"/>
        <v>0</v>
      </c>
      <c r="K19" s="33"/>
      <c r="L19" s="25">
        <f t="shared" si="4"/>
        <v>0</v>
      </c>
      <c r="M19" s="26">
        <f t="shared" si="1"/>
        <v>0</v>
      </c>
      <c r="N19" s="25">
        <f t="shared" si="2"/>
        <v>0</v>
      </c>
    </row>
    <row r="20" spans="1:14" ht="23.25" customHeight="1">
      <c r="A20" s="20">
        <v>15</v>
      </c>
      <c r="B20" s="60" t="s">
        <v>57</v>
      </c>
      <c r="C20" s="60" t="s">
        <v>38</v>
      </c>
      <c r="D20" s="21" t="s">
        <v>48</v>
      </c>
      <c r="E20" s="61" t="s">
        <v>23</v>
      </c>
      <c r="F20" s="62">
        <v>7200</v>
      </c>
      <c r="G20" s="42" t="str">
        <f t="shared" si="3"/>
        <v>Triumph Adler</v>
      </c>
      <c r="H20" s="23">
        <v>12</v>
      </c>
      <c r="I20" s="24"/>
      <c r="J20" s="25">
        <f t="shared" si="0"/>
        <v>0</v>
      </c>
      <c r="K20" s="33"/>
      <c r="L20" s="25">
        <f t="shared" si="4"/>
        <v>0</v>
      </c>
      <c r="M20" s="26">
        <f t="shared" si="1"/>
        <v>0</v>
      </c>
      <c r="N20" s="25">
        <f t="shared" si="2"/>
        <v>0</v>
      </c>
    </row>
    <row r="21" spans="1:14" ht="23.25" customHeight="1">
      <c r="A21" s="20">
        <v>16</v>
      </c>
      <c r="B21" s="63" t="s">
        <v>54</v>
      </c>
      <c r="C21" s="63" t="s">
        <v>39</v>
      </c>
      <c r="D21" s="64" t="s">
        <v>50</v>
      </c>
      <c r="E21" s="61" t="s">
        <v>23</v>
      </c>
      <c r="F21" s="62">
        <v>30000</v>
      </c>
      <c r="G21" s="42" t="str">
        <f t="shared" si="3"/>
        <v>Lexmark</v>
      </c>
      <c r="H21" s="23">
        <v>12</v>
      </c>
      <c r="I21" s="24"/>
      <c r="J21" s="25">
        <f t="shared" si="0"/>
        <v>0</v>
      </c>
      <c r="K21" s="33"/>
      <c r="L21" s="25">
        <f t="shared" si="4"/>
        <v>0</v>
      </c>
      <c r="M21" s="26">
        <f t="shared" si="1"/>
        <v>0</v>
      </c>
      <c r="N21" s="25">
        <f t="shared" si="2"/>
        <v>0</v>
      </c>
    </row>
    <row r="22" spans="1:14" ht="23.25" customHeight="1">
      <c r="A22" s="20">
        <v>17</v>
      </c>
      <c r="B22" s="63" t="s">
        <v>54</v>
      </c>
      <c r="C22" s="63" t="s">
        <v>40</v>
      </c>
      <c r="D22" s="64" t="s">
        <v>50</v>
      </c>
      <c r="E22" s="61" t="s">
        <v>23</v>
      </c>
      <c r="F22" s="62">
        <v>30000</v>
      </c>
      <c r="G22" s="42" t="str">
        <f t="shared" si="3"/>
        <v>Lexmark</v>
      </c>
      <c r="H22" s="23">
        <v>25</v>
      </c>
      <c r="I22" s="24"/>
      <c r="J22" s="25">
        <f t="shared" si="0"/>
        <v>0</v>
      </c>
      <c r="K22" s="33"/>
      <c r="L22" s="25">
        <f t="shared" si="4"/>
        <v>0</v>
      </c>
      <c r="M22" s="26">
        <f t="shared" si="1"/>
        <v>0</v>
      </c>
      <c r="N22" s="25">
        <f t="shared" si="2"/>
        <v>0</v>
      </c>
    </row>
    <row r="23" spans="1:14" ht="23.25" customHeight="1">
      <c r="A23" s="20">
        <v>18</v>
      </c>
      <c r="B23" s="58" t="s">
        <v>54</v>
      </c>
      <c r="C23" s="58" t="s">
        <v>41</v>
      </c>
      <c r="D23" s="64" t="s">
        <v>50</v>
      </c>
      <c r="E23" s="61" t="s">
        <v>23</v>
      </c>
      <c r="F23" s="62">
        <v>53000</v>
      </c>
      <c r="G23" s="42" t="str">
        <f t="shared" si="3"/>
        <v>Lexmark</v>
      </c>
      <c r="H23" s="23">
        <v>1</v>
      </c>
      <c r="I23" s="24"/>
      <c r="J23" s="25">
        <f t="shared" si="0"/>
        <v>0</v>
      </c>
      <c r="K23" s="33"/>
      <c r="L23" s="25">
        <f t="shared" si="4"/>
        <v>0</v>
      </c>
      <c r="M23" s="26">
        <f t="shared" si="1"/>
        <v>0</v>
      </c>
      <c r="N23" s="25">
        <f t="shared" si="2"/>
        <v>0</v>
      </c>
    </row>
    <row r="24" spans="1:14" ht="23.25" customHeight="1">
      <c r="A24" s="20">
        <v>19</v>
      </c>
      <c r="B24" s="58" t="s">
        <v>54</v>
      </c>
      <c r="C24" s="58" t="s">
        <v>42</v>
      </c>
      <c r="D24" s="64" t="s">
        <v>50</v>
      </c>
      <c r="E24" s="61" t="s">
        <v>23</v>
      </c>
      <c r="F24" s="62">
        <v>70000</v>
      </c>
      <c r="G24" s="42" t="str">
        <f t="shared" si="3"/>
        <v>Lexmark</v>
      </c>
      <c r="H24" s="23">
        <v>3</v>
      </c>
      <c r="I24" s="24"/>
      <c r="J24" s="25">
        <f t="shared" si="0"/>
        <v>0</v>
      </c>
      <c r="K24" s="33"/>
      <c r="L24" s="25">
        <f t="shared" si="4"/>
        <v>0</v>
      </c>
      <c r="M24" s="26">
        <f t="shared" si="1"/>
        <v>0</v>
      </c>
      <c r="N24" s="25">
        <f t="shared" si="2"/>
        <v>0</v>
      </c>
    </row>
    <row r="25" spans="1:14" ht="23.25" customHeight="1">
      <c r="A25" s="20">
        <v>20</v>
      </c>
      <c r="B25" s="58" t="s">
        <v>54</v>
      </c>
      <c r="C25" s="58" t="s">
        <v>43</v>
      </c>
      <c r="D25" s="64" t="s">
        <v>51</v>
      </c>
      <c r="E25" s="61" t="s">
        <v>23</v>
      </c>
      <c r="F25" s="62">
        <v>30000</v>
      </c>
      <c r="G25" s="42" t="str">
        <f t="shared" si="3"/>
        <v>Lexmark</v>
      </c>
      <c r="H25" s="23">
        <v>1</v>
      </c>
      <c r="I25" s="24"/>
      <c r="J25" s="25">
        <f t="shared" si="0"/>
        <v>0</v>
      </c>
      <c r="K25" s="33"/>
      <c r="L25" s="25">
        <f t="shared" si="4"/>
        <v>0</v>
      </c>
      <c r="M25" s="26">
        <f t="shared" si="1"/>
        <v>0</v>
      </c>
      <c r="N25" s="25">
        <f t="shared" si="2"/>
        <v>0</v>
      </c>
    </row>
    <row r="26" spans="1:14" ht="23.25" customHeight="1">
      <c r="A26" s="20">
        <v>21</v>
      </c>
      <c r="B26" s="63" t="s">
        <v>54</v>
      </c>
      <c r="C26" s="63" t="s">
        <v>44</v>
      </c>
      <c r="D26" s="64" t="s">
        <v>50</v>
      </c>
      <c r="E26" s="61" t="s">
        <v>23</v>
      </c>
      <c r="F26" s="62">
        <v>100000</v>
      </c>
      <c r="G26" s="42" t="str">
        <f t="shared" si="3"/>
        <v>Lexmark</v>
      </c>
      <c r="H26" s="23">
        <v>10</v>
      </c>
      <c r="I26" s="24"/>
      <c r="J26" s="25">
        <f t="shared" si="0"/>
        <v>0</v>
      </c>
      <c r="K26" s="33"/>
      <c r="L26" s="25">
        <f t="shared" si="4"/>
        <v>0</v>
      </c>
      <c r="M26" s="26">
        <f t="shared" si="1"/>
        <v>0</v>
      </c>
      <c r="N26" s="25">
        <f t="shared" si="2"/>
        <v>0</v>
      </c>
    </row>
    <row r="27" spans="1:14" ht="23.25" customHeight="1">
      <c r="A27" s="20">
        <v>22</v>
      </c>
      <c r="B27" s="65" t="s">
        <v>54</v>
      </c>
      <c r="C27" s="65" t="s">
        <v>45</v>
      </c>
      <c r="D27" s="64" t="s">
        <v>50</v>
      </c>
      <c r="E27" s="61" t="s">
        <v>23</v>
      </c>
      <c r="F27" s="62">
        <v>60000</v>
      </c>
      <c r="G27" s="42" t="str">
        <f t="shared" si="3"/>
        <v>Lexmark</v>
      </c>
      <c r="H27" s="23">
        <v>11</v>
      </c>
      <c r="I27" s="24"/>
      <c r="J27" s="25">
        <f t="shared" si="0"/>
        <v>0</v>
      </c>
      <c r="K27" s="33"/>
      <c r="L27" s="25">
        <f t="shared" si="4"/>
        <v>0</v>
      </c>
      <c r="M27" s="26">
        <f t="shared" si="1"/>
        <v>0</v>
      </c>
      <c r="N27" s="25">
        <f t="shared" si="2"/>
        <v>0</v>
      </c>
    </row>
    <row r="28" spans="1:14" ht="30" customHeight="1">
      <c r="A28" s="29"/>
      <c r="B28" s="30"/>
      <c r="C28" s="39" t="s">
        <v>46</v>
      </c>
      <c r="D28" s="40"/>
      <c r="E28" s="40"/>
      <c r="F28" s="41"/>
      <c r="G28" s="34"/>
      <c r="H28" s="31">
        <f>SUM(H6:H27)</f>
        <v>168</v>
      </c>
      <c r="I28" s="50" t="s">
        <v>47</v>
      </c>
      <c r="J28" s="32">
        <f>SUM(J6:J27)</f>
        <v>0</v>
      </c>
      <c r="K28" s="51"/>
      <c r="L28" s="52"/>
      <c r="M28" s="32">
        <f>SUM(M6:M27)</f>
        <v>0</v>
      </c>
      <c r="N28" s="53"/>
    </row>
    <row r="29" spans="1:14">
      <c r="A29" s="44"/>
      <c r="B29" s="43"/>
      <c r="C29" s="44"/>
      <c r="D29" s="44"/>
      <c r="E29" s="44"/>
      <c r="F29" s="54"/>
      <c r="G29" s="54"/>
      <c r="H29" s="44"/>
      <c r="I29" s="44"/>
      <c r="J29" s="44"/>
      <c r="K29" s="44"/>
      <c r="L29" s="44"/>
      <c r="M29" s="55"/>
      <c r="N29" s="44"/>
    </row>
  </sheetData>
  <sheetProtection algorithmName="SHA-512" hashValue="7dqvbKD44Owk85LlZjcYQuhkYThnxbMuu3q/172CNgVqxRAksUtEAtYI1nBIlCGZWnt0e/5N29t1y9gAGCN0Dw==" saltValue="KyKNLdRNy4lRUJUHXGvleQ==" spinCount="100000" sheet="1" objects="1" scenarios="1"/>
  <mergeCells count="3">
    <mergeCell ref="B2:D2"/>
    <mergeCell ref="I3:N3"/>
    <mergeCell ref="C28:F28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Sienkiewicz</dc:creator>
  <cp:lastModifiedBy>Dariusz Kacperski</cp:lastModifiedBy>
  <cp:lastPrinted>2021-12-02T08:56:41Z</cp:lastPrinted>
  <dcterms:created xsi:type="dcterms:W3CDTF">2021-12-01T11:19:23Z</dcterms:created>
  <dcterms:modified xsi:type="dcterms:W3CDTF">2021-12-02T08:56:45Z</dcterms:modified>
</cp:coreProperties>
</file>